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OVNÍ DOKUMENTY\Pracovní dokumenty 2025\Oplocení ZŠ Očovská\"/>
    </mc:Choice>
  </mc:AlternateContent>
  <xr:revisionPtr revIDLastSave="0" documentId="13_ncr:11_{09447DAE-D6FC-44AC-A60C-0799041A1C5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5-2025 05-2025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'05-2025 05-2025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'05-2025 05-2025 Pol'!$A$1:$Y$446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16" i="1" s="1"/>
  <c r="I58" i="1"/>
  <c r="I57" i="1"/>
  <c r="I56" i="1"/>
  <c r="I55" i="1"/>
  <c r="I54" i="1"/>
  <c r="I53" i="1"/>
  <c r="G42" i="1"/>
  <c r="F42" i="1"/>
  <c r="G41" i="1"/>
  <c r="F41" i="1"/>
  <c r="G39" i="1"/>
  <c r="F39" i="1"/>
  <c r="G445" i="12"/>
  <c r="BA443" i="12"/>
  <c r="BA441" i="12"/>
  <c r="BA439" i="12"/>
  <c r="BA437" i="12"/>
  <c r="BA433" i="12"/>
  <c r="BA425" i="12"/>
  <c r="BA422" i="12"/>
  <c r="BA414" i="12"/>
  <c r="BA216" i="12"/>
  <c r="BA178" i="12"/>
  <c r="BA177" i="12"/>
  <c r="BA176" i="12"/>
  <c r="BA175" i="12"/>
  <c r="BA91" i="12"/>
  <c r="BA18" i="12"/>
  <c r="G8" i="12"/>
  <c r="I8" i="12"/>
  <c r="Q8" i="12"/>
  <c r="V8" i="12"/>
  <c r="G9" i="12"/>
  <c r="I9" i="12"/>
  <c r="K9" i="12"/>
  <c r="K8" i="12" s="1"/>
  <c r="M9" i="12"/>
  <c r="M8" i="12" s="1"/>
  <c r="O9" i="12"/>
  <c r="O8" i="12" s="1"/>
  <c r="Q9" i="12"/>
  <c r="V9" i="12"/>
  <c r="G13" i="12"/>
  <c r="I13" i="12"/>
  <c r="K13" i="12"/>
  <c r="M13" i="12"/>
  <c r="O13" i="12"/>
  <c r="Q13" i="12"/>
  <c r="V13" i="12"/>
  <c r="G17" i="12"/>
  <c r="AF445" i="12" s="1"/>
  <c r="I17" i="12"/>
  <c r="I16" i="12" s="1"/>
  <c r="K17" i="12"/>
  <c r="K16" i="12" s="1"/>
  <c r="O17" i="12"/>
  <c r="Q17" i="12"/>
  <c r="Q16" i="12" s="1"/>
  <c r="V17" i="12"/>
  <c r="V16" i="12" s="1"/>
  <c r="G30" i="12"/>
  <c r="M30" i="12" s="1"/>
  <c r="I30" i="12"/>
  <c r="K30" i="12"/>
  <c r="O30" i="12"/>
  <c r="Q30" i="12"/>
  <c r="V30" i="12"/>
  <c r="G42" i="12"/>
  <c r="M42" i="12" s="1"/>
  <c r="I42" i="12"/>
  <c r="K42" i="12"/>
  <c r="O42" i="12"/>
  <c r="O16" i="12" s="1"/>
  <c r="Q42" i="12"/>
  <c r="V42" i="12"/>
  <c r="G45" i="12"/>
  <c r="I45" i="12"/>
  <c r="K45" i="12"/>
  <c r="M45" i="12"/>
  <c r="O45" i="12"/>
  <c r="Q45" i="12"/>
  <c r="V45" i="12"/>
  <c r="G56" i="12"/>
  <c r="I56" i="12"/>
  <c r="K56" i="12"/>
  <c r="M56" i="12"/>
  <c r="O56" i="12"/>
  <c r="Q56" i="12"/>
  <c r="V56" i="12"/>
  <c r="G60" i="12"/>
  <c r="I60" i="12"/>
  <c r="K60" i="12"/>
  <c r="M60" i="12"/>
  <c r="O60" i="12"/>
  <c r="Q60" i="12"/>
  <c r="V60" i="12"/>
  <c r="G77" i="12"/>
  <c r="M77" i="12" s="1"/>
  <c r="I77" i="12"/>
  <c r="K77" i="12"/>
  <c r="O77" i="12"/>
  <c r="Q77" i="12"/>
  <c r="V77" i="12"/>
  <c r="G87" i="12"/>
  <c r="M87" i="12" s="1"/>
  <c r="I87" i="12"/>
  <c r="K87" i="12"/>
  <c r="O87" i="12"/>
  <c r="Q87" i="12"/>
  <c r="V87" i="12"/>
  <c r="Q98" i="12"/>
  <c r="V98" i="12"/>
  <c r="G99" i="12"/>
  <c r="I99" i="12"/>
  <c r="K99" i="12"/>
  <c r="K98" i="12" s="1"/>
  <c r="M99" i="12"/>
  <c r="O99" i="12"/>
  <c r="O98" i="12" s="1"/>
  <c r="Q99" i="12"/>
  <c r="V99" i="12"/>
  <c r="G120" i="12"/>
  <c r="I120" i="12"/>
  <c r="K120" i="12"/>
  <c r="M120" i="12"/>
  <c r="O120" i="12"/>
  <c r="Q120" i="12"/>
  <c r="V120" i="12"/>
  <c r="G123" i="12"/>
  <c r="G98" i="12" s="1"/>
  <c r="I123" i="12"/>
  <c r="I98" i="12" s="1"/>
  <c r="K123" i="12"/>
  <c r="O123" i="12"/>
  <c r="Q123" i="12"/>
  <c r="V123" i="12"/>
  <c r="I144" i="12"/>
  <c r="K144" i="12"/>
  <c r="G145" i="12"/>
  <c r="M145" i="12" s="1"/>
  <c r="I145" i="12"/>
  <c r="K145" i="12"/>
  <c r="O145" i="12"/>
  <c r="O144" i="12" s="1"/>
  <c r="Q145" i="12"/>
  <c r="Q144" i="12" s="1"/>
  <c r="V145" i="12"/>
  <c r="V144" i="12" s="1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51" i="12"/>
  <c r="G150" i="12" s="1"/>
  <c r="I151" i="12"/>
  <c r="I150" i="12" s="1"/>
  <c r="K151" i="12"/>
  <c r="K150" i="12" s="1"/>
  <c r="M151" i="12"/>
  <c r="M150" i="12" s="1"/>
  <c r="O151" i="12"/>
  <c r="Q151" i="12"/>
  <c r="V151" i="12"/>
  <c r="V150" i="12" s="1"/>
  <c r="G163" i="12"/>
  <c r="M163" i="12" s="1"/>
  <c r="I163" i="12"/>
  <c r="K163" i="12"/>
  <c r="O163" i="12"/>
  <c r="Q163" i="12"/>
  <c r="V163" i="12"/>
  <c r="G174" i="12"/>
  <c r="M174" i="12" s="1"/>
  <c r="I174" i="12"/>
  <c r="K174" i="12"/>
  <c r="O174" i="12"/>
  <c r="O150" i="12" s="1"/>
  <c r="Q174" i="12"/>
  <c r="Q150" i="12" s="1"/>
  <c r="V174" i="12"/>
  <c r="G190" i="12"/>
  <c r="I190" i="12"/>
  <c r="Q190" i="12"/>
  <c r="V190" i="12"/>
  <c r="G191" i="12"/>
  <c r="I191" i="12"/>
  <c r="K191" i="12"/>
  <c r="K190" i="12" s="1"/>
  <c r="M191" i="12"/>
  <c r="M190" i="12" s="1"/>
  <c r="O191" i="12"/>
  <c r="O190" i="12" s="1"/>
  <c r="Q191" i="12"/>
  <c r="V191" i="12"/>
  <c r="G203" i="12"/>
  <c r="I203" i="12"/>
  <c r="K203" i="12"/>
  <c r="M203" i="12"/>
  <c r="O203" i="12"/>
  <c r="Q203" i="12"/>
  <c r="V203" i="12"/>
  <c r="O214" i="12"/>
  <c r="G215" i="12"/>
  <c r="M215" i="12" s="1"/>
  <c r="M214" i="12" s="1"/>
  <c r="I215" i="12"/>
  <c r="I214" i="12" s="1"/>
  <c r="K215" i="12"/>
  <c r="K214" i="12" s="1"/>
  <c r="O215" i="12"/>
  <c r="Q215" i="12"/>
  <c r="Q214" i="12" s="1"/>
  <c r="V215" i="12"/>
  <c r="V214" i="12" s="1"/>
  <c r="V217" i="12"/>
  <c r="G218" i="12"/>
  <c r="G217" i="12" s="1"/>
  <c r="I218" i="12"/>
  <c r="K218" i="12"/>
  <c r="O218" i="12"/>
  <c r="O217" i="12" s="1"/>
  <c r="Q218" i="12"/>
  <c r="Q217" i="12" s="1"/>
  <c r="V218" i="12"/>
  <c r="G220" i="12"/>
  <c r="I220" i="12"/>
  <c r="K220" i="12"/>
  <c r="M220" i="12"/>
  <c r="O220" i="12"/>
  <c r="Q220" i="12"/>
  <c r="V220" i="12"/>
  <c r="G222" i="12"/>
  <c r="I222" i="12"/>
  <c r="I217" i="12" s="1"/>
  <c r="K222" i="12"/>
  <c r="K217" i="12" s="1"/>
  <c r="M222" i="12"/>
  <c r="O222" i="12"/>
  <c r="Q222" i="12"/>
  <c r="V222" i="12"/>
  <c r="G224" i="12"/>
  <c r="I224" i="12"/>
  <c r="K224" i="12"/>
  <c r="M224" i="12"/>
  <c r="O224" i="12"/>
  <c r="Q224" i="12"/>
  <c r="V224" i="12"/>
  <c r="G226" i="12"/>
  <c r="M226" i="12" s="1"/>
  <c r="I226" i="12"/>
  <c r="K226" i="12"/>
  <c r="O226" i="12"/>
  <c r="Q226" i="12"/>
  <c r="V226" i="12"/>
  <c r="G229" i="12"/>
  <c r="M229" i="12" s="1"/>
  <c r="I229" i="12"/>
  <c r="K229" i="12"/>
  <c r="O229" i="12"/>
  <c r="Q229" i="12"/>
  <c r="V229" i="12"/>
  <c r="V231" i="12"/>
  <c r="G232" i="12"/>
  <c r="I232" i="12"/>
  <c r="K232" i="12"/>
  <c r="K231" i="12" s="1"/>
  <c r="M232" i="12"/>
  <c r="O232" i="12"/>
  <c r="O231" i="12" s="1"/>
  <c r="Q232" i="12"/>
  <c r="V232" i="12"/>
  <c r="G242" i="12"/>
  <c r="I242" i="12"/>
  <c r="K242" i="12"/>
  <c r="M242" i="12"/>
  <c r="O242" i="12"/>
  <c r="Q242" i="12"/>
  <c r="V242" i="12"/>
  <c r="G252" i="12"/>
  <c r="G231" i="12" s="1"/>
  <c r="I252" i="12"/>
  <c r="I231" i="12" s="1"/>
  <c r="K252" i="12"/>
  <c r="O252" i="12"/>
  <c r="Q252" i="12"/>
  <c r="V252" i="12"/>
  <c r="G265" i="12"/>
  <c r="M265" i="12" s="1"/>
  <c r="I265" i="12"/>
  <c r="K265" i="12"/>
  <c r="O265" i="12"/>
  <c r="Q265" i="12"/>
  <c r="V265" i="12"/>
  <c r="G271" i="12"/>
  <c r="M271" i="12" s="1"/>
  <c r="I271" i="12"/>
  <c r="K271" i="12"/>
  <c r="O271" i="12"/>
  <c r="Q271" i="12"/>
  <c r="V271" i="12"/>
  <c r="G276" i="12"/>
  <c r="M276" i="12" s="1"/>
  <c r="I276" i="12"/>
  <c r="K276" i="12"/>
  <c r="O276" i="12"/>
  <c r="Q276" i="12"/>
  <c r="V276" i="12"/>
  <c r="G282" i="12"/>
  <c r="I282" i="12"/>
  <c r="K282" i="12"/>
  <c r="M282" i="12"/>
  <c r="O282" i="12"/>
  <c r="Q282" i="12"/>
  <c r="Q231" i="12" s="1"/>
  <c r="V282" i="12"/>
  <c r="G287" i="12"/>
  <c r="I287" i="12"/>
  <c r="K287" i="12"/>
  <c r="M287" i="12"/>
  <c r="O287" i="12"/>
  <c r="Q287" i="12"/>
  <c r="V287" i="12"/>
  <c r="G297" i="12"/>
  <c r="I297" i="12"/>
  <c r="K297" i="12"/>
  <c r="M297" i="12"/>
  <c r="O297" i="12"/>
  <c r="Q297" i="12"/>
  <c r="V297" i="12"/>
  <c r="G307" i="12"/>
  <c r="M307" i="12" s="1"/>
  <c r="I307" i="12"/>
  <c r="K307" i="12"/>
  <c r="O307" i="12"/>
  <c r="Q307" i="12"/>
  <c r="V307" i="12"/>
  <c r="G313" i="12"/>
  <c r="M313" i="12" s="1"/>
  <c r="I313" i="12"/>
  <c r="K313" i="12"/>
  <c r="O313" i="12"/>
  <c r="Q313" i="12"/>
  <c r="V313" i="12"/>
  <c r="G315" i="12"/>
  <c r="I315" i="12"/>
  <c r="K315" i="12"/>
  <c r="M315" i="12"/>
  <c r="O315" i="12"/>
  <c r="Q315" i="12"/>
  <c r="V315" i="12"/>
  <c r="G319" i="12"/>
  <c r="I319" i="12"/>
  <c r="K319" i="12"/>
  <c r="M319" i="12"/>
  <c r="O319" i="12"/>
  <c r="Q319" i="12"/>
  <c r="V319" i="12"/>
  <c r="G327" i="12"/>
  <c r="I327" i="12"/>
  <c r="K327" i="12"/>
  <c r="M327" i="12"/>
  <c r="O327" i="12"/>
  <c r="Q327" i="12"/>
  <c r="V327" i="12"/>
  <c r="G348" i="12"/>
  <c r="M348" i="12" s="1"/>
  <c r="I348" i="12"/>
  <c r="K348" i="12"/>
  <c r="O348" i="12"/>
  <c r="Q348" i="12"/>
  <c r="V348" i="12"/>
  <c r="G355" i="12"/>
  <c r="M355" i="12" s="1"/>
  <c r="I355" i="12"/>
  <c r="K355" i="12"/>
  <c r="O355" i="12"/>
  <c r="Q355" i="12"/>
  <c r="V355" i="12"/>
  <c r="G357" i="12"/>
  <c r="M357" i="12" s="1"/>
  <c r="I357" i="12"/>
  <c r="K357" i="12"/>
  <c r="O357" i="12"/>
  <c r="Q357" i="12"/>
  <c r="V357" i="12"/>
  <c r="G372" i="12"/>
  <c r="M372" i="12" s="1"/>
  <c r="I372" i="12"/>
  <c r="K372" i="12"/>
  <c r="O372" i="12"/>
  <c r="Q372" i="12"/>
  <c r="V372" i="12"/>
  <c r="G387" i="12"/>
  <c r="O387" i="12"/>
  <c r="Q387" i="12"/>
  <c r="G388" i="12"/>
  <c r="I388" i="12"/>
  <c r="I387" i="12" s="1"/>
  <c r="K388" i="12"/>
  <c r="K387" i="12" s="1"/>
  <c r="M388" i="12"/>
  <c r="M387" i="12" s="1"/>
  <c r="O388" i="12"/>
  <c r="Q388" i="12"/>
  <c r="V388" i="12"/>
  <c r="G399" i="12"/>
  <c r="I399" i="12"/>
  <c r="K399" i="12"/>
  <c r="M399" i="12"/>
  <c r="O399" i="12"/>
  <c r="Q399" i="12"/>
  <c r="V399" i="12"/>
  <c r="V387" i="12" s="1"/>
  <c r="G413" i="12"/>
  <c r="M413" i="12" s="1"/>
  <c r="M412" i="12" s="1"/>
  <c r="I413" i="12"/>
  <c r="I412" i="12" s="1"/>
  <c r="K413" i="12"/>
  <c r="O413" i="12"/>
  <c r="O412" i="12" s="1"/>
  <c r="Q413" i="12"/>
  <c r="Q412" i="12" s="1"/>
  <c r="V413" i="12"/>
  <c r="V412" i="12" s="1"/>
  <c r="G415" i="12"/>
  <c r="I415" i="12"/>
  <c r="K415" i="12"/>
  <c r="M415" i="12"/>
  <c r="O415" i="12"/>
  <c r="Q415" i="12"/>
  <c r="V415" i="12"/>
  <c r="G417" i="12"/>
  <c r="I417" i="12"/>
  <c r="K417" i="12"/>
  <c r="K412" i="12" s="1"/>
  <c r="M417" i="12"/>
  <c r="O417" i="12"/>
  <c r="Q417" i="12"/>
  <c r="V417" i="12"/>
  <c r="G418" i="12"/>
  <c r="I418" i="12"/>
  <c r="K418" i="12"/>
  <c r="M418" i="12"/>
  <c r="O418" i="12"/>
  <c r="Q418" i="12"/>
  <c r="V418" i="12"/>
  <c r="G419" i="12"/>
  <c r="M419" i="12" s="1"/>
  <c r="I419" i="12"/>
  <c r="K419" i="12"/>
  <c r="O419" i="12"/>
  <c r="Q419" i="12"/>
  <c r="V419" i="12"/>
  <c r="K420" i="12"/>
  <c r="G421" i="12"/>
  <c r="M421" i="12" s="1"/>
  <c r="I421" i="12"/>
  <c r="K421" i="12"/>
  <c r="O421" i="12"/>
  <c r="O420" i="12" s="1"/>
  <c r="Q421" i="12"/>
  <c r="Q420" i="12" s="1"/>
  <c r="V421" i="12"/>
  <c r="V420" i="12" s="1"/>
  <c r="G424" i="12"/>
  <c r="M424" i="12" s="1"/>
  <c r="I424" i="12"/>
  <c r="K424" i="12"/>
  <c r="O424" i="12"/>
  <c r="Q424" i="12"/>
  <c r="V424" i="12"/>
  <c r="G430" i="12"/>
  <c r="I430" i="12"/>
  <c r="K430" i="12"/>
  <c r="M430" i="12"/>
  <c r="O430" i="12"/>
  <c r="Q430" i="12"/>
  <c r="V430" i="12"/>
  <c r="G432" i="12"/>
  <c r="I432" i="12"/>
  <c r="K432" i="12"/>
  <c r="M432" i="12"/>
  <c r="O432" i="12"/>
  <c r="Q432" i="12"/>
  <c r="V432" i="12"/>
  <c r="G434" i="12"/>
  <c r="I434" i="12"/>
  <c r="K434" i="12"/>
  <c r="M434" i="12"/>
  <c r="O434" i="12"/>
  <c r="Q434" i="12"/>
  <c r="V434" i="12"/>
  <c r="G436" i="12"/>
  <c r="I436" i="12"/>
  <c r="K436" i="12"/>
  <c r="M436" i="12"/>
  <c r="O436" i="12"/>
  <c r="Q436" i="12"/>
  <c r="V436" i="12"/>
  <c r="G438" i="12"/>
  <c r="M438" i="12" s="1"/>
  <c r="I438" i="12"/>
  <c r="I420" i="12" s="1"/>
  <c r="K438" i="12"/>
  <c r="O438" i="12"/>
  <c r="Q438" i="12"/>
  <c r="V438" i="12"/>
  <c r="G440" i="12"/>
  <c r="I440" i="12"/>
  <c r="K440" i="12"/>
  <c r="M440" i="12"/>
  <c r="O440" i="12"/>
  <c r="Q440" i="12"/>
  <c r="V440" i="12"/>
  <c r="G442" i="12"/>
  <c r="I442" i="12"/>
  <c r="K442" i="12"/>
  <c r="M442" i="12"/>
  <c r="O442" i="12"/>
  <c r="Q442" i="12"/>
  <c r="V442" i="12"/>
  <c r="AE445" i="12"/>
  <c r="I20" i="1"/>
  <c r="I19" i="1"/>
  <c r="I18" i="1"/>
  <c r="I17" i="1"/>
  <c r="I65" i="1"/>
  <c r="J63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64" i="1" l="1"/>
  <c r="J59" i="1"/>
  <c r="J61" i="1"/>
  <c r="J53" i="1"/>
  <c r="J60" i="1"/>
  <c r="J56" i="1"/>
  <c r="J62" i="1"/>
  <c r="J55" i="1"/>
  <c r="J58" i="1"/>
  <c r="J54" i="1"/>
  <c r="J57" i="1"/>
  <c r="A26" i="1"/>
  <c r="G26" i="1"/>
  <c r="A23" i="1"/>
  <c r="G28" i="1"/>
  <c r="M420" i="12"/>
  <c r="M98" i="12"/>
  <c r="M144" i="12"/>
  <c r="G412" i="12"/>
  <c r="M218" i="12"/>
  <c r="M217" i="12" s="1"/>
  <c r="G214" i="12"/>
  <c r="G16" i="12"/>
  <c r="M17" i="12"/>
  <c r="M16" i="12" s="1"/>
  <c r="G420" i="12"/>
  <c r="G144" i="12"/>
  <c r="M252" i="12"/>
  <c r="M231" i="12" s="1"/>
  <c r="M123" i="12"/>
  <c r="I21" i="1"/>
  <c r="J39" i="1"/>
  <c r="J43" i="1" s="1"/>
  <c r="J42" i="1"/>
  <c r="J41" i="1"/>
  <c r="H43" i="1"/>
  <c r="J65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 1</author>
  </authors>
  <commentList>
    <comment ref="S6" authorId="0" shapeId="0" xr:uid="{55C8DA22-6BD4-43A4-8244-66EFC244EF1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B0AF7D1-1099-43E0-9665-C147D0D0021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<sst xmlns="http://schemas.openxmlformats.org/spreadsheetml/2006/main" count="1478" uniqueCount="567">
  <si>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</si>
  <si>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</si>
  <si>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</si>
  <si>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</si>
  <si>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</si>
  <si>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</si>
  <si>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</si>
  <si>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</si>
  <si>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</si>
  <si>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</si>
  <si>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</si>
  <si>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</si>
  <si>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</si>
  <si>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</si>
  <si>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</si>
  <si>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</si>
  <si>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</si>
  <si>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</si>
  <si>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</si>
  <si>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</si>
  <si>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</si>
  <si>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</si>
  <si>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</si>
  <si>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</si>
  <si>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</si>
  <si>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</si>
  <si>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</si>
  <si>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</si>
  <si>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</si>
  <si>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</si>
  <si>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</si>
  <si>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</si>
  <si>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</si>
  <si>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</si>
  <si>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</si>
  <si>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</si>
  <si>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</si>
  <si>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</si>
  <si>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</si>
  <si>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</si>
  <si>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</si>
  <si>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</si>
  <si>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</si>
  <si>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05-2025</t>
  </si>
  <si>
    <t>ZŠ Očovská - Rekonstrukce oplocení</t>
  </si>
  <si>
    <t>Objekt:</t>
  </si>
  <si>
    <t>Rozpočet:</t>
  </si>
  <si>
    <t>Stavba</t>
  </si>
  <si>
    <t>Stavební objekt</t>
  </si>
  <si>
    <t>Celkem za stavbu</t>
  </si>
  <si>
    <t>CZK</t>
  </si>
  <si>
    <t>#POPS</t>
  </si>
  <si>
    <t>Popis stavby: 05-2025 - ZŠ Očovská - Rekonstrukce oplocení</t>
  </si>
  <si>
    <t>#POPO</t>
  </si>
  <si>
    <t>Popis objektu: 05-2025 - ZŠ Očovská - Rekonstrukce oplocení</t>
  </si>
  <si>
    <t>#POPR</t>
  </si>
  <si>
    <t>Popis rozpočtu: 05-2025 - ZŠ Očovská - Rekonstrukce oplocení</t>
  </si>
  <si>
    <t>Rekapitulace dílů</t>
  </si>
  <si>
    <t>Typ dílu</t>
  </si>
  <si>
    <t>1</t>
  </si>
  <si>
    <t>Zemní práce</t>
  </si>
  <si>
    <t>3</t>
  </si>
  <si>
    <t>Svislé a kompletní konstrukce</t>
  </si>
  <si>
    <t>62</t>
  </si>
  <si>
    <t>Úpravy povrchů vnější</t>
  </si>
  <si>
    <t>900</t>
  </si>
  <si>
    <t>HZS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</si>
  <si>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</si>
  <si>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</si>
  <si>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</si>
  <si>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</si>
  <si>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</si>
  <si>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</si>
  <si>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</si>
  <si>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</si>
  <si>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</si>
  <si>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</si>
  <si>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</si>
  <si>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</si>
  <si>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</si>
  <si>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</si>
  <si>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</si>
  <si>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</si>
  <si>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</si>
  <si>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</si>
  <si>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</si>
  <si>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</si>
  <si>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</si>
  <si>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</si>
  <si>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</si>
  <si>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</si>
  <si>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</si>
  <si>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</si>
  <si>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</si>
  <si>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</si>
  <si>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</si>
  <si>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</si>
  <si>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</si>
  <si>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</si>
  <si>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</si>
  <si>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</si>
  <si>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</si>
  <si>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</si>
  <si>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</si>
  <si>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</si>
  <si>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</si>
  <si>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</si>
  <si>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</si>
  <si>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</si>
  <si>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</si>
  <si>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</si>
  <si>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</si>
  <si>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</si>
  <si>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111104621R00</t>
  </si>
  <si>
    <t>Pokosení porostu křovinořezem, v rovině nebo na svahu do 1:5, odvoz do 20 km se složením</t>
  </si>
  <si>
    <t>m2</t>
  </si>
  <si>
    <t>823-1</t>
  </si>
  <si>
    <t>RTS 25/ I</t>
  </si>
  <si>
    <t>Práce</t>
  </si>
  <si>
    <t>Běžná</t>
  </si>
  <si>
    <t>POL1_</t>
  </si>
  <si>
    <t>s případným naložením shrabků na dopravní prostředek, odvozem do 20 km a se složením</t>
  </si>
  <si>
    <t>SPI</t>
  </si>
  <si>
    <t>posekání trávy okolo úseků A-1 až A-5 : (7,3+37+93,7+52,4+19,5)*1,5</t>
  </si>
  <si>
    <t>VV</t>
  </si>
  <si>
    <t>posekání trávy okolo úseků B-1 až B-6 : (7,7+44,1+5,9+81,7+38,1+8,1)*1,5</t>
  </si>
  <si>
    <t>184803113R00</t>
  </si>
  <si>
    <t xml:space="preserve">Řez a tvarování živých plotů nebo stěn výška do 3 m, jakákoliv šířka,  </t>
  </si>
  <si>
    <t>se složením odpadu na hromady, naložením na dopravní prostředek, odvozem do 20 km a se složením,</t>
  </si>
  <si>
    <t>ořezání živého plotu podél části úseku A-3 : 85*2</t>
  </si>
  <si>
    <t>311271517R00</t>
  </si>
  <si>
    <t>Zdivo z tvárnic suchého zdění příplatky za zálivku svislých dutin</t>
  </si>
  <si>
    <t>m</t>
  </si>
  <si>
    <t>801-1</t>
  </si>
  <si>
    <t>Položka je určena pro ochrannou zálivku z cementové malty kolem ocelových nosníků nebo trub nebo tyčové výztuže, vložených do svislých dutin.</t>
  </si>
  <si>
    <t>POP</t>
  </si>
  <si>
    <t>Měří se v délce.</t>
  </si>
  <si>
    <t>A-1 původní dutiny v základech po odřezaných sloupcích : 3*0,75</t>
  </si>
  <si>
    <t>A-2 původní dutiny v základech po odřezaných sloupcích : (2+11+3+3)*0,75</t>
  </si>
  <si>
    <t>A-3 původní dutiny v základech po odřezaných sloupcích : (7+5+3+20+8)*0,75</t>
  </si>
  <si>
    <t>A-4 původní dutiny v základech po odřezaných sloupcích : (2+5+5+7+7)*0,75</t>
  </si>
  <si>
    <t>B-1 původní dutiny v základech po odřezaných sloupcích : 5*0,75</t>
  </si>
  <si>
    <t>B-2 původní dutiny v základech po odřezaných sloupcích : 17*0,75</t>
  </si>
  <si>
    <t>B-3 původní dutiny v základech po odřezaných sloupcích : 4*0,75</t>
  </si>
  <si>
    <t>B-4 původní dutiny v základech po odřezaných sloupcích : (7+10+5+3+3+7)*0,75</t>
  </si>
  <si>
    <t>B-5 původní dutiny v základech po odřezaných sloupcích : (3+4+7+5)*0,75</t>
  </si>
  <si>
    <t>B-6 původní dutiny v základech po odřezaných sloupcích : 6*0,75</t>
  </si>
  <si>
    <t>338171111R00</t>
  </si>
  <si>
    <t>Osazování sloupků a vzpěr plotových ocelových výšky do 2,00 m, se zalitím jakoukoliv cementovou maltou do vynechaných otvorů</t>
  </si>
  <si>
    <t>kus</t>
  </si>
  <si>
    <t>801-5</t>
  </si>
  <si>
    <t>trubkových nebo profilovaných</t>
  </si>
  <si>
    <t>A-1 nové sloupky oplocení : 3</t>
  </si>
  <si>
    <t>A-2 nové sloupky oplocení : 2+9+3+2</t>
  </si>
  <si>
    <t>A-3 nové sloupky oplocení : 5+4+3+17+6</t>
  </si>
  <si>
    <t>A-4 nové sloupky oplocení : 3+4+5+6+5</t>
  </si>
  <si>
    <t>B-1 nové sloupky oplocení : 4</t>
  </si>
  <si>
    <t>B-2 nové sloupky oplocení : 14</t>
  </si>
  <si>
    <t>B-3 nové sloupky oplocení : 4</t>
  </si>
  <si>
    <t>B-4 nové sloupky oplocení : 6+8+3+3+3+7</t>
  </si>
  <si>
    <t>B-5 nové sloupky oplocení : 2+4+6+5</t>
  </si>
  <si>
    <t>B-6 nové sloupky oplocení : 1</t>
  </si>
  <si>
    <t>55342350R</t>
  </si>
  <si>
    <t>objímka na plotový sloupek; materiál ocel; d 48 mm; povrch prášková vypalovací barva</t>
  </si>
  <si>
    <t>SPCM</t>
  </si>
  <si>
    <t>Specifikace</t>
  </si>
  <si>
    <t>POL3_</t>
  </si>
  <si>
    <t>A-5 původní sloupky oplocení : 10*3</t>
  </si>
  <si>
    <t>B-6 původní sloupky oplocení : 5*3</t>
  </si>
  <si>
    <t>55342381R</t>
  </si>
  <si>
    <t>objímka průběžná/rohová; materiál ocel; povrch pozink + PE nástřik</t>
  </si>
  <si>
    <t>A-1 nové sloupky oplocení : 2*3</t>
  </si>
  <si>
    <t>A-2 nové sloupky oplocení : (2+9+3+2)*3</t>
  </si>
  <si>
    <t>A-3 nové sloupky oplocení : (5+4+3+17+6)*3</t>
  </si>
  <si>
    <t>A-4 nové sloupky oplocení : (3+4+5+6+5)*3</t>
  </si>
  <si>
    <t>B-1 nové sloupky oplocení : 4*3</t>
  </si>
  <si>
    <t>B-2 nové sloupky oplocení : 13*3</t>
  </si>
  <si>
    <t>B-3 nové sloupky oplocení : 3*3</t>
  </si>
  <si>
    <t>B-4 nové sloupky oplocení : (6+8+3+3+3+7)*3</t>
  </si>
  <si>
    <t>B-5 nové sloupky oplocení : (2+4+6+5)*3</t>
  </si>
  <si>
    <t>B-6 nové sloupky oplocení : 3</t>
  </si>
  <si>
    <t>55342383R</t>
  </si>
  <si>
    <t>objímka koncová; materiál ocel; povrch pozink + PE nástřik</t>
  </si>
  <si>
    <t>B-2 nové sloupky oplocení : 3</t>
  </si>
  <si>
    <t>B-3 nové sloupky oplocení : 3</t>
  </si>
  <si>
    <t>553423861R</t>
  </si>
  <si>
    <t>rozměr: 60x40 mm</t>
  </si>
  <si>
    <t>síla stěny: 1,5 mm</t>
  </si>
  <si>
    <t>včetně plastové čepičky</t>
  </si>
  <si>
    <t>součástí sloupků nejsou objímky</t>
  </si>
  <si>
    <t>počet doporučených objímek: 3</t>
  </si>
  <si>
    <t>tmavě zelený RAL 6005</t>
  </si>
  <si>
    <t>A-2 nové sloupky oplocení : 2+8+2+1</t>
  </si>
  <si>
    <t>A-4 nové sloupky oplocení : 2+3+4+5+5</t>
  </si>
  <si>
    <t>B-4 nové sloupky oplocení : 6+8+3+2+2+6</t>
  </si>
  <si>
    <t>553423862R</t>
  </si>
  <si>
    <t>A-2 nové sloupky oplocení : 3</t>
  </si>
  <si>
    <t>A-4 nové sloupky oplocení : 4</t>
  </si>
  <si>
    <t>B-4 nové sloupky oplocení : 3</t>
  </si>
  <si>
    <t>553R1</t>
  </si>
  <si>
    <t>Příchytka plotového panelu do zdi / kovu, zelená RAL 6005</t>
  </si>
  <si>
    <t>Vlastní</t>
  </si>
  <si>
    <t>Indiv</t>
  </si>
  <si>
    <t>Materiál: kov</t>
  </si>
  <si>
    <t>Povrchová úprava: Zn + PVC - prášková barva komaxit</t>
  </si>
  <si>
    <t>Barva: zelená RAL6005</t>
  </si>
  <si>
    <t>Použití: na všechny druhy sloupků, do zdi a zděných sloupků, na kovové konstrukce, sloupky bran a branek</t>
  </si>
  <si>
    <t>A-1 nové výplně oplocení ke sloupkům branky : 3*2</t>
  </si>
  <si>
    <t>A-3 nové výplně oplocení ke sloupkům branky a brány : 2*2+3*2</t>
  </si>
  <si>
    <t>B-1 nové kolmé výplně oplocení k původním sloupkům : 3</t>
  </si>
  <si>
    <t>B-2 nové výplně oplocení ke sloupkům branky a brány : 3*2*2</t>
  </si>
  <si>
    <t>B-4 nové výplně oplocení ke sloupkům branky a brány : 3*3*2</t>
  </si>
  <si>
    <t>B-6 nové výplně oplocení ke sloupkům branky a brány : 3*2*2</t>
  </si>
  <si>
    <t>622474105R00</t>
  </si>
  <si>
    <t>Reprofilace betonových povrchů maltou sanační, tloušťky 5 mm</t>
  </si>
  <si>
    <t>A-1 původní betonový základ - sanace povrchu : (7,3-1,19)*(0,3+2*0,35)+0,3*0,43*2</t>
  </si>
  <si>
    <t>A-2 původní betonový základ - sanace povrchu : 4,4*(0,3+2*0,15)+6,3*(0,3+0,15+0,3)</t>
  </si>
  <si>
    <t>22,1*(0,3+0,15+0,4)+4,3*(0,3+0,15+0,4)+0,3*(0,2+2*0,15)</t>
  </si>
  <si>
    <t>A-3 původní betonový základ -  sanace povrchu : 4,72*(0,3+2*0,35)+0,3*(0,45+0,35)+2,45*(0,3+2*0,3)</t>
  </si>
  <si>
    <t>6,3*(0,3+2*0,2)+10,5*(0,3+2*0,2)+6,3*(0,3+2*0,2)</t>
  </si>
  <si>
    <t>39,95*(0,3+2*0,1)+17,68*(0,3+2*0,08)+0,55*(0,3+2*0,1)</t>
  </si>
  <si>
    <t>0,3*0,1*5</t>
  </si>
  <si>
    <t>A-4 původní betonový základ -  sanace povrchu : 2,97*(0,3+2*0,23)+9,37*(0,3+2*0,28)+10,5*(0,3+2*0,25)</t>
  </si>
  <si>
    <t>14,7*(0,3+2*0,3)+14,89*(0,3+0,35)+0,3*0,2*4</t>
  </si>
  <si>
    <t>B-1 původní betonový základ -  sanace povrchu : 7,73*(0,3+2*0,4)+0,3*0,4</t>
  </si>
  <si>
    <t>B-2 původní betonový základ -  sanace povrchu : 1,61*(0,3+2*0,35)+0,3*0,35*2+35*(0,3+2*0,37)</t>
  </si>
  <si>
    <t>2*0,3*0,4+2,6*(0,3+2*0,35)</t>
  </si>
  <si>
    <t>B-3 původní betonový základ -  sanace povrchu : 5,87*(0,3+2*0,25)</t>
  </si>
  <si>
    <t>B-4 původní betonový základ -  sanace povrchu : 16,56*(0,3+2*0,23)+0,3*(0,15+0,25*3)+1,82*(0,3+2*0,25)</t>
  </si>
  <si>
    <t>20,65*(0,3+2*0,25)+0,3*(0,2+0,15)+7,96*(0,3+2*0,3)</t>
  </si>
  <si>
    <t>2*6,3*(0,3+2*0,33)+14,83*(0,3+2*0,28)+0,3*0,15*3</t>
  </si>
  <si>
    <t>B-5 původní betonový základ -  sanace povrchu : 4,38*(0,3+2*0,25)+8,4*(0,3+2*0,28)+14,7*(0,3+2*0,3)</t>
  </si>
  <si>
    <t>10,63*(0,3+2*0,33)+0,3*0,1*3</t>
  </si>
  <si>
    <t>B-6 původní betonový základ -  sanace povrchu : 4,93*(0,3+2*0,23)+2,5*(0,3+2*0,1)+2*0,3*0,15</t>
  </si>
  <si>
    <t>1,55*(0,3+2*0,08)+1,4*(0,3+2*0,05)+0,3*(0,05+0,1)</t>
  </si>
  <si>
    <t>622474115R00</t>
  </si>
  <si>
    <t>Reprofilace betonových povrchů maltou sanační, tloušťky 15 mm</t>
  </si>
  <si>
    <t>původní betonové základy -  sanace povrchu : 0,2*288</t>
  </si>
  <si>
    <t xml:space="preserve">vyplnění prasklin a hrubé opravy povrchu : </t>
  </si>
  <si>
    <t>938907122R00</t>
  </si>
  <si>
    <t>Očištění  stěn, tlakovou vodou, tlak do 1000 bar</t>
  </si>
  <si>
    <t>A-1 původní betonový základ - očištění povrchu : (7,3-1,19)*(0,3+2*0,35)+0,3*0,43*2</t>
  </si>
  <si>
    <t>A-2 původní betonový základ - očištění povrchu : 4,4*(0,3+2*0,15)+6,3*(0,3+0,15+0,3)</t>
  </si>
  <si>
    <t>A-3 původní betonový základ - očištění povrchu : 4,72*(0,3+2*0,35)+0,3*(0,45+0,35)+2,45*(0,3+2*0,3)</t>
  </si>
  <si>
    <t>A-4 původní betonový základ - očištění povrchu : 2,97*(0,3+2*0,23)+9,37*(0,3+2*0,28)+10,5*(0,3+2*0,25)</t>
  </si>
  <si>
    <t>B-1 původní betonový základ - očištění povrchu : 7,73*(0,3+2*0,4)+0,3*0,4</t>
  </si>
  <si>
    <t>B-2 původní betonový základ - očištění povrchu : 1,61*(0,3+2*0,35)+0,3*0,35*2+35*(0,3+2*0,37)</t>
  </si>
  <si>
    <t>B-3 původní betonový základ - očištění povrchu : 5,87*(0,3+2*0,25)</t>
  </si>
  <si>
    <t>B-4 původní betonový základ - očištění povrchu : 16,56*(0,3+2*0,23)+0,3*(0,15+0,25*3)+1,82*(0,3+2*0,25)</t>
  </si>
  <si>
    <t>B-5 původní betonový základ - očištění povrchu : 4,38*(0,3+2*0,25)+8,4*(0,3+2*0,28)+14,7*(0,3+2*0,3)</t>
  </si>
  <si>
    <t>B-6 původní betonový základ -  očištění povrchu : 4,93*(0,3+2*0,23)+2,5*(0,3+2*0,1)+2*0,3*0,15</t>
  </si>
  <si>
    <t>909      R00</t>
  </si>
  <si>
    <t>Hzs-nezmeritelne stavebni prace</t>
  </si>
  <si>
    <t>h</t>
  </si>
  <si>
    <t>Prav.M</t>
  </si>
  <si>
    <t>POL10_</t>
  </si>
  <si>
    <t>ostatní nespecifikované práce : 100</t>
  </si>
  <si>
    <t>202      R00</t>
  </si>
  <si>
    <t>Zednické výpomoci HSV</t>
  </si>
  <si>
    <t>900R</t>
  </si>
  <si>
    <t>Přirážka za podružný materiál</t>
  </si>
  <si>
    <t>Procentní sazba z hodnoty nosného materiálu.</t>
  </si>
  <si>
    <t>953943121R00</t>
  </si>
  <si>
    <t>Osazování jiných kovových výrobků do betonu (např. kotev) se zajištěním polohy k bednění nebo k výztuži před zabetonováním  do 1 kg/kus</t>
  </si>
  <si>
    <t>osazování výrobků ostatních jinde neuvedených, bez dodání</t>
  </si>
  <si>
    <t>A-1 nové sloupky oplocení - plotny : 3</t>
  </si>
  <si>
    <t>A-2 nové sloupky oplocení - plotny : 2+9+3+2</t>
  </si>
  <si>
    <t>A-3 nové sloupky oplocení - plotny : 5+4+3+17+6</t>
  </si>
  <si>
    <t>A-4 nové sloupky oplocení - plotny : 3+4+5+6+5</t>
  </si>
  <si>
    <t>B-1 nové sloupky oplocení - plotny : 4</t>
  </si>
  <si>
    <t>B-2 nové sloupky oplocení - plotny : 14</t>
  </si>
  <si>
    <t>B-3 nové sloupky oplocení - plotny : 4</t>
  </si>
  <si>
    <t>B-4 nové sloupky oplocení - plotny : 6+8+3+3+3+7</t>
  </si>
  <si>
    <t>B-5 nové sloupky oplocení - plotny : 2+4+6+5</t>
  </si>
  <si>
    <t>B-6 nové sloupky oplocení - plotny : 1</t>
  </si>
  <si>
    <t>953981103R00</t>
  </si>
  <si>
    <t>Chemické kotvy do betonu, do cihelného zdiva do betonu, hloubky 110 mm, M 12, ampule pro chemickou kotvu</t>
  </si>
  <si>
    <t>801-4</t>
  </si>
  <si>
    <t>A-1 nové sloupky oplocení - plotny : 4*3</t>
  </si>
  <si>
    <t>A-2 nové sloupky oplocení - plotny : 4*(2+9+3+2)</t>
  </si>
  <si>
    <t>A-3 nové sloupky oplocení - plotny : 4*(5+4+3+17+6)</t>
  </si>
  <si>
    <t>A-4 nové sloupky oplocení - plotny : 4*(3+4+5+6+5)</t>
  </si>
  <si>
    <t>B-1 nové sloupky oplocení - plotny : 4*4</t>
  </si>
  <si>
    <t>B-2 nové sloupky oplocení - plotny : 14*4</t>
  </si>
  <si>
    <t>B-3 nové sloupky oplocení - plotny : 4*4</t>
  </si>
  <si>
    <t>B-4 nové sloupky oplocení - plotny : (6+8+3+3+3+7)*4</t>
  </si>
  <si>
    <t>B-5 nové sloupky oplocení - plotny : (2+4+6+5)*4</t>
  </si>
  <si>
    <t>B-6 nové sloupky oplocení - plotny : 1*4</t>
  </si>
  <si>
    <t>95-1</t>
  </si>
  <si>
    <t>Plechová plotna pro kotvení sloupku 60 x 40 mm</t>
  </si>
  <si>
    <t xml:space="preserve">ks    </t>
  </si>
  <si>
    <t>PODLOŽKOU)</t>
  </si>
  <si>
    <t>966067111R00</t>
  </si>
  <si>
    <t>Rozebrání plotu tyčového laťového prkenného, drátěného, plechového</t>
  </si>
  <si>
    <t>A-1 původní výplně a sloupky oplocení : 2,1*2+0,33+1,33</t>
  </si>
  <si>
    <t>A-2 původní výplně a sloupky oplocení : 2,1*(2+10+3+2)+1,07</t>
  </si>
  <si>
    <t>A-3 původní výplně a sloupky oplocení : 2,1*(2+1+3+5+3+19+8)+0,5*2+0,95+0,55</t>
  </si>
  <si>
    <t>A-4 původní výplně a sloupky oplocení : 2,1*(1+4+5+7+7)+0,77+0,97</t>
  </si>
  <si>
    <t>A-5 původní výplně : 2,1*2+1,5+1,95*5+1,85+1,35</t>
  </si>
  <si>
    <t>B-1 původní výplně a sloupky oplocení : 2,1*3+0,5+1,13</t>
  </si>
  <si>
    <t>B-2 původní výplně a sloupky oplocení : 2,1*15+1,48+2,03+1,55+2,05+0,38</t>
  </si>
  <si>
    <t>B-3 původní výplně a sloupky oplocení : 2,1*2+1,5</t>
  </si>
  <si>
    <t>B-4 původní výplně a sloupky oplocení : 2,1*(7+9+3*3+7)+1,73+1,87+1,75+0,67+0,98+1,3</t>
  </si>
  <si>
    <t>B-5 původní výplně a sloupky oplocení : 2,1*(2+4+7+5)</t>
  </si>
  <si>
    <t>B-6 původní výplně a sloupky oplocení : 1,2*2+2,2+2,15+1,55+1,4+2,1*2+1,95</t>
  </si>
  <si>
    <t>96R1</t>
  </si>
  <si>
    <t>Přeřezání ocelové trubky do DN 50 mm</t>
  </si>
  <si>
    <t>A-1 původní sloupky oplocení : 3</t>
  </si>
  <si>
    <t>A-2 původní sloupky oplocení : 2+11+3+3</t>
  </si>
  <si>
    <t>A-3 původní sloupky oplocení : 7+5+3+20+8</t>
  </si>
  <si>
    <t>A-4 původní sloupky oplocení : 2+5+5+7+7</t>
  </si>
  <si>
    <t>B-1 původní sloupky oplocení : 5</t>
  </si>
  <si>
    <t>B-2 původní sloupky oplocení : 17</t>
  </si>
  <si>
    <t>B-3 původní sloupky oplocení : 4</t>
  </si>
  <si>
    <t>B-4 původní sloupky oplocení : 7+10+5+3+3+7</t>
  </si>
  <si>
    <t>B-5 původní sloupky oplocení : 3+4+7+5</t>
  </si>
  <si>
    <t>B-6 původní sloupky oplocení : 6</t>
  </si>
  <si>
    <t>998151111R00</t>
  </si>
  <si>
    <t>Přesun hmot pro oplocení a objekty zvláštní, zděné vodorovně do 50 m výšky do 10 m</t>
  </si>
  <si>
    <t>t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</si>
  <si>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</si>
  <si>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</si>
  <si>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</si>
  <si>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764352810R00</t>
  </si>
  <si>
    <t>Demontáž žlabů podokapních půlkruhových rovných, rš 330 mm, sklonu do 30°</t>
  </si>
  <si>
    <t>800-764</t>
  </si>
  <si>
    <t>B-6 původní žlab navazujícího pultového přístřešku : 6</t>
  </si>
  <si>
    <t>764359810R00</t>
  </si>
  <si>
    <t>Demontáž žlabů kotlíku kónického,  , sklonu do 30°</t>
  </si>
  <si>
    <t>B-6 původní žlab navazujícího pultového přístřešku : 1</t>
  </si>
  <si>
    <t>764453842R00</t>
  </si>
  <si>
    <t>Demontáž odpadních trub nebo součástí kolen horních dvojitých, 75 a 100 mm</t>
  </si>
  <si>
    <t>764352291R00</t>
  </si>
  <si>
    <t>Žlaby z pozinkovaného plechu montáž vč. spojovacích prostředků žlabů a příslušenství  žlabů Pz podokapních půlkruhových</t>
  </si>
  <si>
    <t>764359291R00</t>
  </si>
  <si>
    <t>Žlaby z pozinkovaného plechu montáž vč. spojovacích prostředků doplňků žlabů - kotlíků Pz kónických  oválných</t>
  </si>
  <si>
    <t>Montáž naohýbaného a upraveného kotlíku včetně spojovacích prostředků. Bez dodávky kotlíku.</t>
  </si>
  <si>
    <t>764454293R00</t>
  </si>
  <si>
    <t>Odpadní trouby z pozinkovaného plechu montáž vč. spojovacích prostředků kolena Pz kruhového</t>
  </si>
  <si>
    <t>B-6 původní žlab navazujícího pultového přístřešku : 2</t>
  </si>
  <si>
    <t>767723391R00</t>
  </si>
  <si>
    <t>Montáž výkladců předsazených pevných příplatek k ceně za dokončení okování dveří jednokřídlových</t>
  </si>
  <si>
    <t>800-767</t>
  </si>
  <si>
    <t>A-1 nová jednokřídlová branka - panty : 1</t>
  </si>
  <si>
    <t>A-3 nová jednokřídlová branka - panty : 1</t>
  </si>
  <si>
    <t>B-2 nová jednokřídlová branka - panty : 1</t>
  </si>
  <si>
    <t>B-4 nová jednokřídlová branka - panty : 2</t>
  </si>
  <si>
    <t>B-6 nová jednokřídlová branka - panty : 1</t>
  </si>
  <si>
    <t>A-3 nová dvoukřídlová brána - panty : 1*2</t>
  </si>
  <si>
    <t>B-2 nová dvoukřídlová brána - panty : 1*2</t>
  </si>
  <si>
    <t>B-4 nová dvoukřídlová brána - panty : 1*2</t>
  </si>
  <si>
    <t>B-6 nová dvoukřídlová brána - panty : 1*2</t>
  </si>
  <si>
    <t>767649198R00</t>
  </si>
  <si>
    <t xml:space="preserve">Montáž dveřního zámku </t>
  </si>
  <si>
    <t>A-1 nová jednokřídlová branka : 1</t>
  </si>
  <si>
    <t>A-3 nová jednokřídlová branka : 1</t>
  </si>
  <si>
    <t>B-2 nová jednokřídlová branka : 1</t>
  </si>
  <si>
    <t>B-4 nová jednokřídlová branka : 2</t>
  </si>
  <si>
    <t>B-6 nová jednokřídlová branka : 1</t>
  </si>
  <si>
    <t>A-3 nová dvoukřídlová brána : 1</t>
  </si>
  <si>
    <t>B-2 nová dvoukřídlová brána : 1</t>
  </si>
  <si>
    <t>B-4 nová dvoukřídlová brána : 1</t>
  </si>
  <si>
    <t>B-6 nová dvoukřídlová brána : 1</t>
  </si>
  <si>
    <t>767914130R00</t>
  </si>
  <si>
    <t>Montáž oplocení z pletiva rámového na ocelové sloupky, o výšce přes 1,5 do 2 m</t>
  </si>
  <si>
    <t>A-1 nové plotové panely : 2,52+1,92+1,35</t>
  </si>
  <si>
    <t>A-2 nové plotové panely : 2,52*(1+8+2+1)+1,58+1,55+1,14+1,61</t>
  </si>
  <si>
    <t>A-3 nové plotové panely : 2,52*(1+2+3+2+15+6)+2,08+2,55+1,14*2+1,37*2+1,47</t>
  </si>
  <si>
    <t>2,37+0,54</t>
  </si>
  <si>
    <t>A-4 nové plotové panely : 2,52*(3+3+5+5)+1,4*2+1,65+1,37*2+1,86+1,91</t>
  </si>
  <si>
    <t>A-5 nové plotové panely : 2,1*2+1,5+1,95*5+1,85+1,35</t>
  </si>
  <si>
    <t>B-1 nové plotové panely : 2,52*2+0,5+2,27</t>
  </si>
  <si>
    <t>B-2 nové plotové panely : 2,52*13+1,44+1,75+2,3</t>
  </si>
  <si>
    <t>B-3 nové plotové panely : 2,52*2+0,48</t>
  </si>
  <si>
    <t>B-4 nové plotové panely : 2,52*(6+8+3+4+5)+1,02+1,82+0,8+0,9+1,14*2+1,81</t>
  </si>
  <si>
    <t>B-5 nové plotové panely : 2,52*(1+2+5+3)+1,59+1,6*2+1,86+1,37*2</t>
  </si>
  <si>
    <t>B-6 nové plotové panely : 2,52+2,19+2,51+1,68+1,38+2*2,1+1,95</t>
  </si>
  <si>
    <t>767920210R00</t>
  </si>
  <si>
    <t>Montáž vrat a vrátek k oplocení osazovaných na sloupky ocelové, o ploše jednotlivě do 2 m2</t>
  </si>
  <si>
    <t>767920230R00</t>
  </si>
  <si>
    <t>Montáž vrat a vrátek k oplocení osazovaných na sloupky ocelové, o ploše jednotlivě přes 4 do 6 m2</t>
  </si>
  <si>
    <t>767920810R00</t>
  </si>
  <si>
    <t>Demontáž vrat a vrátek k oplocení o ploše jednotlivě do 2 m2</t>
  </si>
  <si>
    <t>A-1 původní jednokřídlová branka : 1</t>
  </si>
  <si>
    <t>A-3 původní jednokřídlová branka : 1</t>
  </si>
  <si>
    <t>B-2 původní jednokřídlová branka : 1</t>
  </si>
  <si>
    <t>B-4 původní jednokřídlová branka : 2</t>
  </si>
  <si>
    <t>B-6 původní jednokřídlová branka : 1</t>
  </si>
  <si>
    <t>767920820R00</t>
  </si>
  <si>
    <t>Demontáž vrat a vrátek k oplocení o ploše jednotlivě přes 2 do 6 m2</t>
  </si>
  <si>
    <t>A-3 původní dvoukřídlová brána : 1</t>
  </si>
  <si>
    <t>B-2 původní dvoukřídlová brána : 1</t>
  </si>
  <si>
    <t>B-4 původní dvoukřídlová brána : 1</t>
  </si>
  <si>
    <t>B-6 původní dvoukřídlová brána : 1</t>
  </si>
  <si>
    <t>767951115R00</t>
  </si>
  <si>
    <t>Pozinkování ocelových výrobků objem zakázky od 300 do 500 kg</t>
  </si>
  <si>
    <t>kg</t>
  </si>
  <si>
    <t>A-1 nová jednokřídlová branka : (3*1+2*1,75)*2,93</t>
  </si>
  <si>
    <t>A-3 nová jednokřídlová branka : (3*1+2*1,6)*2,93</t>
  </si>
  <si>
    <t>A-3 nová dvoukřídlová brána : (3,3*2+6*1,6)*4,33</t>
  </si>
  <si>
    <t>B-2 nová jednokřídlová branka : (3*1+2*1,6)*2,93</t>
  </si>
  <si>
    <t>B-2 nová dvoukřídlová brána : (3,3*2+6*1,6)*4,33</t>
  </si>
  <si>
    <t>B-4 nová jednokřídlová branka : 2*(3*1+2*1,6)*2,93</t>
  </si>
  <si>
    <t>B-4 nová dvoukřídlová brána : (3,3*2+6*1,6)*4,33</t>
  </si>
  <si>
    <t>B-6 nová jednokřídlová branka : (1,35*2+1,5*3)*2,93</t>
  </si>
  <si>
    <t>B-6 nová dvoukřídlová brána : (3,05*2+6*1,5)*3,67</t>
  </si>
  <si>
    <t>767995104R00</t>
  </si>
  <si>
    <t>Výroba a montáž atypických kovovových doplňků staveb hmotnosti přes 20 do 50 kg</t>
  </si>
  <si>
    <t>A-1 nová jednokřídlová branka (profily, výplně z panelů) : (3*1+2*1,75)*2,93+1*1,75*2,8</t>
  </si>
  <si>
    <t>A-3 nová jednokřídlová branka (profily, výplně z panelů) : (3*1+2*1,6)*2,93+1*1,6*2,8</t>
  </si>
  <si>
    <t>A-3 nová dvoukřídlová brána (profily, výplně z panelů) : (3,3*2+6*1,6)*4,33+3,3*1,6*2,8</t>
  </si>
  <si>
    <t>B-2 nová jednokřídlová branka (profily, výplně z panelů) : (3*1+2*1,6)*2,93+1*1,6*2,8</t>
  </si>
  <si>
    <t>B-2 nová dvoukřídlová brána (profily, výplně z panelů) : (3,3*2+6*1,6)*4,33+3,3*1,6*2,8</t>
  </si>
  <si>
    <t>B-4 nová jednokřídlová branka (profily, výplně z panelů) : 2*(3*1+2*1,6)*2,93+2*1*1,6*2,8</t>
  </si>
  <si>
    <t>B-4 nová dvoukřídlová brána (profily, výplně z panelů) : (3,3*2+6*1,6)*4,33+3,3*1,6*2,8</t>
  </si>
  <si>
    <t>B-6 nová jednokřídlová branka (profily, výplně z panelů) : (1,35*2+1,5*3)*2,93+1,35*1,5*2,8</t>
  </si>
  <si>
    <t>B-6 nová dvoukřídlová brána (profily, výplně z panelů) : (3,05*2+6*1,5)*3,67+3,05*1,5*2,8</t>
  </si>
  <si>
    <t>14587262R</t>
  </si>
  <si>
    <t>Profil ocelový uzavřený průřez: čtvercový; značka: S235JRH (1.0039); B = 50 mm; T = 2,0 mm</t>
  </si>
  <si>
    <t>A-1 nová jednokřídlová branka : (3*1+2*1,75)*2,93/1000</t>
  </si>
  <si>
    <t>A-3 nová jednokřídlová branka : (3*1+2*1,6)*2,93/1000</t>
  </si>
  <si>
    <t>B-2 nová jednokřídlová branka : (3*1+2*1,6)*2,93/1000</t>
  </si>
  <si>
    <t>B-4 nová jednokřídlová branka : 2*(3*1+2*1,6)*2,93/1000</t>
  </si>
  <si>
    <t>B-6 nová jednokřídlová branka : (1,35*2+1,5*3)*2,93/1000</t>
  </si>
  <si>
    <t>14587271R</t>
  </si>
  <si>
    <t>Profil ocelový uzavřený průřez: čtvercový; značka: S235JRH (1.0039); B = 60 mm; T = 2,0 mm</t>
  </si>
  <si>
    <t>B-6 nová dvoukřídlová brána : (3,05*2+6*1,5)*3,67/1000</t>
  </si>
  <si>
    <t>14587279R</t>
  </si>
  <si>
    <t>Profil ocelový uzavřený průřez: čtvercový; značka: S235JRH (1.0039); B = 70 mm; T = 2,0 mm</t>
  </si>
  <si>
    <t>A-3 nová dvoukřídlová brána : (3,3*2+6*1,6)*4,33/1000</t>
  </si>
  <si>
    <t>B-2 nová dvoukřídlová brána : (3,3*2+6*1,6)*4,33/1000</t>
  </si>
  <si>
    <t>B-4 nová dvoukřídlová brána : (3,3*2+6*1,6)*4,33/1000</t>
  </si>
  <si>
    <t>553424531R</t>
  </si>
  <si>
    <t>panel plotový ocel. drát; d 1 = 4,0 mm; d 2 = 4,0 mm; oka 50 x 200 mm; s prolisem; h = 123,0 cm; l = 250,0 cm; povrch pozink + PE nástřik</t>
  </si>
  <si>
    <t>d drátu 4 mm</t>
  </si>
  <si>
    <t>oko 50 x 200 mm</t>
  </si>
  <si>
    <t>počet prolisů: 3</t>
  </si>
  <si>
    <t>osová vzdálenost mezi sloupky: 2560 mm</t>
  </si>
  <si>
    <t>A-3 nové plotové panely : 2</t>
  </si>
  <si>
    <t>A-5 nové plotové panely : 10</t>
  </si>
  <si>
    <t>B-6 nové plotové panely : 3</t>
  </si>
  <si>
    <t>553424532R</t>
  </si>
  <si>
    <t>panel plotový ocel. drát; d 1 = 4,0 mm; d 2 = 4,0 mm; oka 50 x 200 mm; s prolisem; h = 153,0 cm; l = 250,0 cm; povrch pozink + PE nástřik</t>
  </si>
  <si>
    <t>A-1 nové plotové panely : 3</t>
  </si>
  <si>
    <t>A-2 nové plotové panely : 16</t>
  </si>
  <si>
    <t>A-3 nové plotové panely : 36</t>
  </si>
  <si>
    <t>A-3 nová dvoukřídlová brána : 2</t>
  </si>
  <si>
    <t>A-4 nové plotové panely : 23</t>
  </si>
  <si>
    <t>B-1 nové plotové panely : 3</t>
  </si>
  <si>
    <t>B-2 nové plotové panely : 16</t>
  </si>
  <si>
    <t>B-3 nové plotové panely : 3</t>
  </si>
  <si>
    <t>B-4 nové plotové panely : 31</t>
  </si>
  <si>
    <t>B-4 nová dvoukřídlová brána : 2</t>
  </si>
  <si>
    <t>B-4 nová jednokřídlová branka : 1</t>
  </si>
  <si>
    <t>B-5 nové plotové panely : 17</t>
  </si>
  <si>
    <t>B-6 nové plotové panely : 5</t>
  </si>
  <si>
    <t>B-6 nová dvoukřídlová brána : 2</t>
  </si>
  <si>
    <t>553424533R</t>
  </si>
  <si>
    <t>panel plotový ocel. drát; d 1 = 4,0 mm; d 2 = 4,0 mm; oka 50 x 200 mm; s prolisem; h = 173,0 cm; l = 250,0 cm; povrch pozink + PE nástřik</t>
  </si>
  <si>
    <t xml:space="preserve">B-1 nové plotové panely - kolmá výplň mezi sloupky : </t>
  </si>
  <si>
    <t>998767201R00</t>
  </si>
  <si>
    <t>Přesun hmot pro kovové stavební doplňk. konstrukce v objektech výšky do 6 m</t>
  </si>
  <si>
    <t>50 m vodorovně</t>
  </si>
  <si>
    <t>549R1</t>
  </si>
  <si>
    <t>Sada pro zámek branky/brány</t>
  </si>
  <si>
    <t>Zámek brány s nerez štítkem</t>
  </si>
  <si>
    <t>Vložka do zámku</t>
  </si>
  <si>
    <t>2x krytka vložky zámku na rovný profil</t>
  </si>
  <si>
    <t>Klika hliníková na rovný profil</t>
  </si>
  <si>
    <t>Doraz branky na rovný profil kovový</t>
  </si>
  <si>
    <t>549R2</t>
  </si>
  <si>
    <t>Pant pro branky/brány navařitelný, regulovatelný, kloubový</t>
  </si>
  <si>
    <t>A-1 nová jednokřídlová branka - panty : 2</t>
  </si>
  <si>
    <t>A-3 nová jednokřídlová branka - panty : 2</t>
  </si>
  <si>
    <t>B-2 nová jednokřídlová branka - panty : 2</t>
  </si>
  <si>
    <t>B-4 nová jednokřídlová branka - panty : 2*2</t>
  </si>
  <si>
    <t>B-6 nová jednokřídlová branka - panty : 2</t>
  </si>
  <si>
    <t>A-3 nová dvoukřídlová brána - panty : 2*2</t>
  </si>
  <si>
    <t>B-2 nová dvoukřídlová brána - panty : 2*2</t>
  </si>
  <si>
    <t>B-4 nová dvoukřídlová brána - panty : 2*2</t>
  </si>
  <si>
    <t>B-6 nová dvoukřídlová brána - panty : 2*2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</si>
  <si>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</si>
  <si>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</si>
  <si>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</si>
  <si>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</si>
  <si>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A-1 nová jednokřídlová branka - profily křídla : (3*1+2*1,75)*4*0,05</t>
  </si>
  <si>
    <t>A-3 nová jednokřídlová branka - profily křídla : (3*1+2*1,6)*4*0,05</t>
  </si>
  <si>
    <t>A-3 nová dvoukřídlová brána - profily křídla : (3,3*2+6*1,6)*4*0,07</t>
  </si>
  <si>
    <t>B-2 nová jednokřídlová branka - profily křídla : (3*1+2*1,6)*4*0,05</t>
  </si>
  <si>
    <t>B-2 nová dvoukřídlová brána - profily křídla : (3,3*2+6*1,6)*4*0,07</t>
  </si>
  <si>
    <t>B-4 nová jednokřídlová branka - profily křídla : 2*(3*1+2*1,6)*4*0,05</t>
  </si>
  <si>
    <t>B-4 nová dvoukřídlová brána - profily křídla : (3,3*2+6*1,6)*4*0,07</t>
  </si>
  <si>
    <t>B-6 nová jednokřídlová branka - profily křídla : (1,35*2+1,5*3)*4*0,05</t>
  </si>
  <si>
    <t>B-6 nová dvoukřídlová brána - profily křídla : (3,05*2+6*1,5)*4*0,06</t>
  </si>
  <si>
    <t>783222931RT1</t>
  </si>
  <si>
    <t>Údržba nátěrů doplňkových konstrukcí, syntetické dvojnásobné, hladký povrch</t>
  </si>
  <si>
    <t>na vzduchu schnoucích</t>
  </si>
  <si>
    <t>A-1 nová jednokřídlová branka - původní sloupky : 0,09*3,14*2*1,75</t>
  </si>
  <si>
    <t>A-3 nová jednokřídlová branka - původní sloupky : 0,09*3,14*2*1,6</t>
  </si>
  <si>
    <t>A-3 nová dvoukřídlová brána - původní sloupky : 0,16*3,14*2*1,6</t>
  </si>
  <si>
    <t>A-5 původní sloupky kotvené do opěrné stěny : 0,05*3,14*10*1,6</t>
  </si>
  <si>
    <t>B-2 nová jednokřídlová branka - původní sloupky : 0,09*3,14*2*1,6</t>
  </si>
  <si>
    <t>B-2 nová dvoukřídlová brána - původní sloupky : 0,16*3,14*2*1,6</t>
  </si>
  <si>
    <t>B-4 nová jednokřídlová branka - původní sloupky : 2*0,09*3,14*2*1,6</t>
  </si>
  <si>
    <t>B-4 nová dvoukřídlová brána - původní sloupky : 0,16*3,14*2*1,6</t>
  </si>
  <si>
    <t>B-6 původní sloupky kotvené do opěrné stěny : 0,05*3,14*5*1,6</t>
  </si>
  <si>
    <t>B-6 nová jednokřídlová branka - původní sloupky : 0,05*3,14*2*1,35</t>
  </si>
  <si>
    <t>B-6 nová dvoukřídlová brána - původní sloupky : 0,06*3,14*2*1,45</t>
  </si>
  <si>
    <t>979951111R00</t>
  </si>
  <si>
    <t>Výkup kovů železný šrot, tloušťky do 4 mm</t>
  </si>
  <si>
    <t>801-3</t>
  </si>
  <si>
    <t>Přesun suti</t>
  </si>
  <si>
    <t>POL8_</t>
  </si>
  <si>
    <t>Pro vyjádření výnosu ve prospěch zhotovitele je nutné jednotkovou cenu uvést se záporným znaménkem. (Získaná částka ponižuje náklad stavby.)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</si>
  <si>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</si>
  <si>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</si>
  <si>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</si>
  <si>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</si>
  <si>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</si>
  <si>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</si>
  <si>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</si>
  <si>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</si>
  <si>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</si>
  <si>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004111020R</t>
  </si>
  <si>
    <t xml:space="preserve">Vypracování projektové dokumentace </t>
  </si>
  <si>
    <t>Soubor</t>
  </si>
  <si>
    <t>VRN</t>
  </si>
  <si>
    <t>POL99_8</t>
  </si>
  <si>
    <t>VÝROBNÍ DOKUMENTACE PRO NOVÉ BRANKY A BRÁNY V OPLOCENÍ</t>
  </si>
  <si>
    <t>005111112R</t>
  </si>
  <si>
    <t>Vytyčovací práce</t>
  </si>
  <si>
    <t>objekt</t>
  </si>
  <si>
    <t>Náplň činnosti: protokol o vytyčení s odkazem na odpovídající část platné projektové dokumentace, stabilizace a případně i signalizace vytyčeného bodu vhodným stabilizačním materiálem (trn, kolík, roxor, hřeb, mezník, ap.).</t>
  </si>
  <si>
    <t>TOLERANČNÍMI ODCHYLKAMI NEBO NEPŘESNOSTÍ PŘI MONTÁŽI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</si>
  <si>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</si>
  <si>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</si>
  <si>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</si>
  <si>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</si>
  <si>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</si>
  <si>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</si>
  <si>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005211010R</t>
  </si>
  <si>
    <t>Předání a převzetí staveniště</t>
  </si>
  <si>
    <t>Náklady spojené s účastí zhotovitele na předání a převzetí staveniště.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</si>
  <si>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</si>
  <si>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</si>
  <si>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</si>
  <si>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</si>
  <si>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</si>
  <si>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</si>
  <si>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</si>
  <si>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</si>
  <si>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</si>
  <si>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</si>
  <si>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</si>
  <si>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</si>
  <si>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</si>
  <si>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PLOTOVÉ SLOUPKY BUDOU KOTVENÉ DO PŮVODNÍHO HORNÍHO POVRCHU BETONOVÉHO ZÁKLADU POMOCÍ PLECHOVÝCH PLOTEN PRO SLOUPKY</t>
  </si>
  <si>
    <t>PROFILU 60 x 40 MM - PLOTNA SE ZÁKLADNOU ROZMĚRU 150 x 150 MM NEBO 100 x 150 MM VČETNĚ 4 DĚR A SE SVISLÝM KOTEVNÍM PROFILEM</t>
  </si>
  <si>
    <t>VÝŠKY 300 MM - KONSTRUKCE Z POZINKOVANÉHO PLECHU - PLOTNY BUDOU KOTVENÉ DO PŮVODNÍHO HORNÍHO POVRCHU BETONOVÉHO</t>
  </si>
  <si>
    <t>ZÁKLADU POMOCÍ CHEMICKÝCH KOTEV M12 DO BETONU M12 (4 KOTVY / PLOTNA - ZÁVITOVÁ TYČ M12, CHEMICKÁ KOTVA DO BETONU, MATICE S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</si>
  <si>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</si>
  <si>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PROJEKTANT DOPORUČUJE TENTO ZPŮSOB MONTÁŽE - POSTUPOVAT VŽDY PO</t>
  </si>
  <si>
    <t>JEDNOTLIVÝCH POLÍCH - SLOUPEK, PANEL, SLOUPEK (NEKOTVIT VŠECHNY SLOUPKY</t>
  </si>
  <si>
    <t>PŘEDEM) - NUTNO PŘEDEJÍT NEPŘESNOSTEM ROZTEČÍ MEZI SLOUPKY ZPŮSOBENOU</t>
  </si>
  <si>
    <t>END</t>
  </si>
  <si>
    <t>sloupek plotový ocel; tl. stěny 1,50 mm; pro plot z drátěných panelů; l = 1 500,0 mm; povrch pozink + PE nástřik; příslušenství plastová čepička</t>
  </si>
  <si>
    <t>sloupek plotový ocel; tl. stěny 1,50 mm; pro plot z drátěných panelů; l = 1 700,0 mm; povrch pozink + PE nástřik; příslušenství plastová čepička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</si>
</sst>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1phGI4IhcEuYStVYwWMz997MjaBLZ45OI3RIlFiMxVpASc+20NZeYyZDDpJIo/EX9gZqWpeztVHSxzh0gMt4/g==" saltValue="U4zEZMDE09iFyYs+789AZ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43</v>
      </c>
      <c r="E2" s="115" t="s">
        <v>44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1047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SUMIF(F53:F64,A16,I53:I64)+SUMIF(F53:F64,"PSU",I53:I64)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SUMIF(F53:F64,A17,I53:I64)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SUMIF(F53:F64,A18,I53:I64)</f>
        <v>0</v>
      </c>
      <c r="J18" s="85"/>
    </row>
    <row r="19" spans="1:10" ht="23.25" customHeight="1" x14ac:dyDescent="0.2">
      <c r="A19" s="196" t="s">
        <v>83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SUMIF(F53:F64,A19,I53:I64)</f>
        <v>0</v>
      </c>
      <c r="J19" s="85"/>
    </row>
    <row r="20" spans="1:10" ht="23.25" customHeight="1" x14ac:dyDescent="0.2">
      <c r="A20" s="196" t="s">
        <v>82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SUMIF(F53:F64,A20,I53:I64)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47</v>
      </c>
      <c r="C39" s="147"/>
      <c r="D39" s="147"/>
      <c r="E39" s="147"/>
      <c r="F39" s="148">
        <f>'05-2025 05-2025 Pol'!AE445</f>
        <v>0</v>
      </c>
      <c r="G39" s="149">
        <f>'05-2025 05-2025 Pol'!AF445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48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43</v>
      </c>
      <c r="C41" s="153" t="s">
        <v>44</v>
      </c>
      <c r="D41" s="153"/>
      <c r="E41" s="153"/>
      <c r="F41" s="154">
        <f>'05-2025 05-2025 Pol'!AE445</f>
        <v>0</v>
      </c>
      <c r="G41" s="155">
        <f>'05-2025 05-2025 Pol'!AF445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'05-2025 05-2025 Pol'!AE445</f>
        <v>0</v>
      </c>
      <c r="G42" s="150">
        <f>'05-2025 05-2025 Pol'!AF445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49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50" spans="1:10" ht="15.75" x14ac:dyDescent="0.25">
      <c r="B50" s="175" t="s">
        <v>57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58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59</v>
      </c>
      <c r="C53" s="184" t="s">
        <v>60</v>
      </c>
      <c r="D53" s="185"/>
      <c r="E53" s="185"/>
      <c r="F53" s="192" t="s">
        <v>24</v>
      </c>
      <c r="G53" s="193"/>
      <c r="H53" s="193"/>
      <c r="I53" s="193">
        <f>'05-2025 05-2025 Pol'!G8</f>
        <v>0</v>
      </c>
      <c r="J53" s="189" t="str">
        <f>IF(I65=0,"",I53/I65*100)</f>
        <v/>
      </c>
    </row>
    <row r="54" spans="1:10" ht="36.75" customHeight="1" x14ac:dyDescent="0.2">
      <c r="A54" s="178"/>
      <c r="B54" s="183" t="s">
        <v>61</v>
      </c>
      <c r="C54" s="184" t="s">
        <v>62</v>
      </c>
      <c r="D54" s="185"/>
      <c r="E54" s="185"/>
      <c r="F54" s="192" t="s">
        <v>24</v>
      </c>
      <c r="G54" s="193"/>
      <c r="H54" s="193"/>
      <c r="I54" s="193">
        <f>'05-2025 05-2025 Pol'!G16</f>
        <v>0</v>
      </c>
      <c r="J54" s="189" t="str">
        <f>IF(I65=0,"",I54/I65*100)</f>
        <v/>
      </c>
    </row>
    <row r="55" spans="1:10" ht="36.75" customHeight="1" x14ac:dyDescent="0.2">
      <c r="A55" s="178"/>
      <c r="B55" s="183" t="s">
        <v>63</v>
      </c>
      <c r="C55" s="184" t="s">
        <v>64</v>
      </c>
      <c r="D55" s="185"/>
      <c r="E55" s="185"/>
      <c r="F55" s="192" t="s">
        <v>24</v>
      </c>
      <c r="G55" s="193"/>
      <c r="H55" s="193"/>
      <c r="I55" s="193">
        <f>'05-2025 05-2025 Pol'!G98</f>
        <v>0</v>
      </c>
      <c r="J55" s="189" t="str">
        <f>IF(I65=0,"",I55/I65*100)</f>
        <v/>
      </c>
    </row>
    <row r="56" spans="1:10" ht="36.75" customHeight="1" x14ac:dyDescent="0.2">
      <c r="A56" s="178"/>
      <c r="B56" s="183" t="s">
        <v>65</v>
      </c>
      <c r="C56" s="184" t="s">
        <v>66</v>
      </c>
      <c r="D56" s="185"/>
      <c r="E56" s="185"/>
      <c r="F56" s="192" t="s">
        <v>24</v>
      </c>
      <c r="G56" s="193"/>
      <c r="H56" s="193"/>
      <c r="I56" s="193">
        <f>'05-2025 05-2025 Pol'!G144</f>
        <v>0</v>
      </c>
      <c r="J56" s="189" t="str">
        <f>IF(I65=0,"",I56/I65*100)</f>
        <v/>
      </c>
    </row>
    <row r="57" spans="1:10" ht="36.75" customHeight="1" x14ac:dyDescent="0.2">
      <c r="A57" s="178"/>
      <c r="B57" s="183" t="s">
        <v>67</v>
      </c>
      <c r="C57" s="184" t="s">
        <v>68</v>
      </c>
      <c r="D57" s="185"/>
      <c r="E57" s="185"/>
      <c r="F57" s="192" t="s">
        <v>24</v>
      </c>
      <c r="G57" s="193"/>
      <c r="H57" s="193"/>
      <c r="I57" s="193">
        <f>'05-2025 05-2025 Pol'!G150</f>
        <v>0</v>
      </c>
      <c r="J57" s="189" t="str">
        <f>IF(I65=0,"",I57/I65*100)</f>
        <v/>
      </c>
    </row>
    <row r="58" spans="1:10" ht="36.75" customHeight="1" x14ac:dyDescent="0.2">
      <c r="A58" s="178"/>
      <c r="B58" s="183" t="s">
        <v>69</v>
      </c>
      <c r="C58" s="184" t="s">
        <v>70</v>
      </c>
      <c r="D58" s="185"/>
      <c r="E58" s="185"/>
      <c r="F58" s="192" t="s">
        <v>24</v>
      </c>
      <c r="G58" s="193"/>
      <c r="H58" s="193"/>
      <c r="I58" s="193">
        <f>'05-2025 05-2025 Pol'!G190</f>
        <v>0</v>
      </c>
      <c r="J58" s="189" t="str">
        <f>IF(I65=0,"",I58/I65*100)</f>
        <v/>
      </c>
    </row>
    <row r="59" spans="1:10" ht="36.75" customHeight="1" x14ac:dyDescent="0.2">
      <c r="A59" s="178"/>
      <c r="B59" s="183" t="s">
        <v>71</v>
      </c>
      <c r="C59" s="184" t="s">
        <v>72</v>
      </c>
      <c r="D59" s="185"/>
      <c r="E59" s="185"/>
      <c r="F59" s="192" t="s">
        <v>24</v>
      </c>
      <c r="G59" s="193"/>
      <c r="H59" s="193"/>
      <c r="I59" s="193">
        <f>'05-2025 05-2025 Pol'!G214</f>
        <v>0</v>
      </c>
      <c r="J59" s="189" t="str">
        <f>IF(I65=0,"",I59/I65*100)</f>
        <v/>
      </c>
    </row>
    <row r="60" spans="1:10" ht="36.75" customHeight="1" x14ac:dyDescent="0.2">
      <c r="A60" s="178"/>
      <c r="B60" s="183" t="s">
        <v>73</v>
      </c>
      <c r="C60" s="184" t="s">
        <v>74</v>
      </c>
      <c r="D60" s="185"/>
      <c r="E60" s="185"/>
      <c r="F60" s="192" t="s">
        <v>25</v>
      </c>
      <c r="G60" s="193"/>
      <c r="H60" s="193"/>
      <c r="I60" s="193">
        <f>'05-2025 05-2025 Pol'!G217</f>
        <v>0</v>
      </c>
      <c r="J60" s="189" t="str">
        <f>IF(I65=0,"",I60/I65*100)</f>
        <v/>
      </c>
    </row>
    <row r="61" spans="1:10" ht="36.75" customHeight="1" x14ac:dyDescent="0.2">
      <c r="A61" s="178"/>
      <c r="B61" s="183" t="s">
        <v>75</v>
      </c>
      <c r="C61" s="184" t="s">
        <v>76</v>
      </c>
      <c r="D61" s="185"/>
      <c r="E61" s="185"/>
      <c r="F61" s="192" t="s">
        <v>25</v>
      </c>
      <c r="G61" s="193"/>
      <c r="H61" s="193"/>
      <c r="I61" s="193">
        <f>'05-2025 05-2025 Pol'!G231</f>
        <v>0</v>
      </c>
      <c r="J61" s="189" t="str">
        <f>IF(I65=0,"",I61/I65*100)</f>
        <v/>
      </c>
    </row>
    <row r="62" spans="1:10" ht="36.75" customHeight="1" x14ac:dyDescent="0.2">
      <c r="A62" s="178"/>
      <c r="B62" s="183" t="s">
        <v>77</v>
      </c>
      <c r="C62" s="184" t="s">
        <v>78</v>
      </c>
      <c r="D62" s="185"/>
      <c r="E62" s="185"/>
      <c r="F62" s="192" t="s">
        <v>25</v>
      </c>
      <c r="G62" s="193"/>
      <c r="H62" s="193"/>
      <c r="I62" s="193">
        <f>'05-2025 05-2025 Pol'!G387</f>
        <v>0</v>
      </c>
      <c r="J62" s="189" t="str">
        <f>IF(I65=0,"",I62/I65*100)</f>
        <v/>
      </c>
    </row>
    <row r="63" spans="1:10" ht="36.75" customHeight="1" x14ac:dyDescent="0.2">
      <c r="A63" s="178"/>
      <c r="B63" s="183" t="s">
        <v>79</v>
      </c>
      <c r="C63" s="184" t="s">
        <v>80</v>
      </c>
      <c r="D63" s="185"/>
      <c r="E63" s="185"/>
      <c r="F63" s="192" t="s">
        <v>81</v>
      </c>
      <c r="G63" s="193"/>
      <c r="H63" s="193"/>
      <c r="I63" s="193">
        <f>'05-2025 05-2025 Pol'!G412</f>
        <v>0</v>
      </c>
      <c r="J63" s="189" t="str">
        <f>IF(I65=0,"",I63/I65*100)</f>
        <v/>
      </c>
    </row>
    <row r="64" spans="1:10" ht="36.75" customHeight="1" x14ac:dyDescent="0.2">
      <c r="A64" s="178"/>
      <c r="B64" s="183" t="s">
        <v>82</v>
      </c>
      <c r="C64" s="184" t="s">
        <v>28</v>
      </c>
      <c r="D64" s="185"/>
      <c r="E64" s="185"/>
      <c r="F64" s="192" t="s">
        <v>82</v>
      </c>
      <c r="G64" s="193"/>
      <c r="H64" s="193"/>
      <c r="I64" s="193">
        <f>'05-2025 05-2025 Pol'!G420</f>
        <v>0</v>
      </c>
      <c r="J64" s="189" t="str">
        <f>IF(I65=0,"",I64/I65*100)</f>
        <v/>
      </c>
    </row>
    <row r="65" spans="1:10" ht="25.5" customHeight="1" x14ac:dyDescent="0.2">
      <c r="A65" s="179"/>
      <c r="B65" s="186" t="s">
        <v>1</v>
      </c>
      <c r="C65" s="187"/>
      <c r="D65" s="188"/>
      <c r="E65" s="188"/>
      <c r="F65" s="194"/>
      <c r="G65" s="195"/>
      <c r="H65" s="195"/>
      <c r="I65" s="195">
        <f>SUM(I53:I64)</f>
        <v>0</v>
      </c>
      <c r="J65" s="190">
        <f>SUM(J53:J64)</f>
        <v>0</v>
      </c>
    </row>
    <row r="66" spans="1:10" x14ac:dyDescent="0.2">
      <c r="F66" s="135"/>
      <c r="G66" s="135"/>
      <c r="H66" s="135"/>
      <c r="I66" s="135"/>
      <c r="J66" s="191"/>
    </row>
    <row r="67" spans="1:10" x14ac:dyDescent="0.2">
      <c r="F67" s="135"/>
      <c r="G67" s="135"/>
      <c r="H67" s="135"/>
      <c r="I67" s="135"/>
      <c r="J67" s="191"/>
    </row>
    <row r="68" spans="1:10" x14ac:dyDescent="0.2">
      <c r="F68" s="135"/>
      <c r="G68" s="135"/>
      <c r="H68" s="135"/>
      <c r="I68" s="135"/>
      <c r="J68" s="191"/>
    </row>
  </sheetData>
  <sheetProtection algorithmName="SHA-512" hashValue="sXtJpH3e7RbHDvJh5pLo80rraLnn0YZptQOtgxWlJfHIg+YO0XXRv261ThoZ9AtfzWGrsER1ffdRqf/ivt/PlA==" saltValue="En2FyGGyAppPGYGcrG6si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fdBS+X+JrrTYI2/HFEu4mTEIRs5tHROOB1s6uF8nomf3x0+86KeGoncE6Aelpy/0mrm46VpcElFt8EPu5lHaGw==" saltValue="txLpbkW7pSFC/8020wjM9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59649-C90C-4C96-8552-0F1DD7EFE6CA}">
  <sheetPr>
    <outlinePr summaryBelow="0"/>
  </sheetPr>
  <dimension ref="A1:BH5000"/>
  <sheetViews>
    <sheetView tabSelected="1" workbookViewId="0">
      <pane ySplit="7" topLeftCell="A56" activePane="bottomLeft" state="frozen"/>
      <selection pane="bottomLeft" activeCell="C79" sqref="C79:G79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84</v>
      </c>
      <c r="B1" s="197"/>
      <c r="C1" s="197"/>
      <c r="D1" s="197"/>
      <c r="E1" s="197"/>
      <c r="F1" s="197"/>
      <c r="G1" s="197"/>
      <c r="AG1" t="s">
        <v>85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86</v>
      </c>
    </row>
    <row r="3" spans="1:60" ht="24.95" customHeight="1" x14ac:dyDescent="0.2">
      <c r="A3" s="198" t="s">
        <v>8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86</v>
      </c>
      <c r="AG3" t="s">
        <v>87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88</v>
      </c>
    </row>
    <row r="5" spans="1:60" x14ac:dyDescent="0.2">
      <c r="D5" s="10"/>
    </row>
    <row r="6" spans="1:60" ht="38.25" x14ac:dyDescent="0.2">
      <c r="A6" s="208" t="s">
        <v>89</v>
      </c>
      <c r="B6" s="210" t="s">
        <v>90</v>
      </c>
      <c r="C6" s="210" t="s">
        <v>91</v>
      </c>
      <c r="D6" s="209" t="s">
        <v>92</v>
      </c>
      <c r="E6" s="208" t="s">
        <v>93</v>
      </c>
      <c r="F6" s="207" t="s">
        <v>94</v>
      </c>
      <c r="G6" s="208" t="s">
        <v>29</v>
      </c>
      <c r="H6" s="211" t="s">
        <v>30</v>
      </c>
      <c r="I6" s="211" t="s">
        <v>95</v>
      </c>
      <c r="J6" s="211" t="s">
        <v>31</v>
      </c>
      <c r="K6" s="211" t="s">
        <v>96</v>
      </c>
      <c r="L6" s="211" t="s">
        <v>97</v>
      </c>
      <c r="M6" s="211" t="s">
        <v>98</v>
      </c>
      <c r="N6" s="211" t="s">
        <v>99</v>
      </c>
      <c r="O6" s="211" t="s">
        <v>100</v>
      </c>
      <c r="P6" s="211" t="s">
        <v>101</v>
      </c>
      <c r="Q6" s="211" t="s">
        <v>102</v>
      </c>
      <c r="R6" s="211" t="s">
        <v>103</v>
      </c>
      <c r="S6" s="211" t="s">
        <v>104</v>
      </c>
      <c r="T6" s="211" t="s">
        <v>105</v>
      </c>
      <c r="U6" s="211" t="s">
        <v>106</v>
      </c>
      <c r="V6" s="211" t="s">
        <v>107</v>
      </c>
      <c r="W6" s="211" t="s">
        <v>108</v>
      </c>
      <c r="X6" s="211" t="s">
        <v>109</v>
      </c>
      <c r="Y6" s="211" t="s">
        <v>110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111</v>
      </c>
      <c r="B8" s="229" t="s">
        <v>59</v>
      </c>
      <c r="C8" s="255" t="s">
        <v>60</v>
      </c>
      <c r="D8" s="230"/>
      <c r="E8" s="231"/>
      <c r="F8" s="232"/>
      <c r="G8" s="232">
        <f>SUMIF(AG9:AG15,"&lt;&gt;NOR",G9:G15)</f>
        <v>0</v>
      </c>
      <c r="H8" s="232"/>
      <c r="I8" s="232">
        <f>SUM(I9:I15)</f>
        <v>0</v>
      </c>
      <c r="J8" s="232"/>
      <c r="K8" s="232">
        <f>SUM(K9:K15)</f>
        <v>0</v>
      </c>
      <c r="L8" s="232"/>
      <c r="M8" s="232">
        <f>SUM(M9:M15)</f>
        <v>0</v>
      </c>
      <c r="N8" s="231"/>
      <c r="O8" s="231">
        <f>SUM(O9:O15)</f>
        <v>0</v>
      </c>
      <c r="P8" s="231"/>
      <c r="Q8" s="231">
        <f>SUM(Q9:Q15)</f>
        <v>0</v>
      </c>
      <c r="R8" s="232"/>
      <c r="S8" s="232"/>
      <c r="T8" s="233"/>
      <c r="U8" s="227"/>
      <c r="V8" s="227">
        <f>SUM(V9:V15)</f>
        <v>57.43</v>
      </c>
      <c r="W8" s="227"/>
      <c r="X8" s="227"/>
      <c r="Y8" s="227"/>
      <c r="AG8" t="s">
        <v>112</v>
      </c>
    </row>
    <row r="9" spans="1:60" ht="22.5" outlineLevel="1" x14ac:dyDescent="0.2">
      <c r="A9" s="235">
        <v>1</v>
      </c>
      <c r="B9" s="236" t="s">
        <v>113</v>
      </c>
      <c r="C9" s="256" t="s">
        <v>114</v>
      </c>
      <c r="D9" s="237" t="s">
        <v>115</v>
      </c>
      <c r="E9" s="238">
        <v>593.25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 t="s">
        <v>116</v>
      </c>
      <c r="S9" s="240" t="s">
        <v>117</v>
      </c>
      <c r="T9" s="241" t="s">
        <v>117</v>
      </c>
      <c r="U9" s="223">
        <v>0.02</v>
      </c>
      <c r="V9" s="223">
        <f>ROUND(E9*U9,2)</f>
        <v>11.87</v>
      </c>
      <c r="W9" s="223"/>
      <c r="X9" s="223" t="s">
        <v>118</v>
      </c>
      <c r="Y9" s="223" t="s">
        <v>119</v>
      </c>
      <c r="Z9" s="212"/>
      <c r="AA9" s="212"/>
      <c r="AB9" s="212"/>
      <c r="AC9" s="212"/>
      <c r="AD9" s="212"/>
      <c r="AE9" s="212"/>
      <c r="AF9" s="212"/>
      <c r="AG9" s="212" t="s">
        <v>120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7" t="s">
        <v>121</v>
      </c>
      <c r="D10" s="242"/>
      <c r="E10" s="242"/>
      <c r="F10" s="242"/>
      <c r="G10" s="242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122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8" t="s">
        <v>123</v>
      </c>
      <c r="D11" s="225"/>
      <c r="E11" s="226">
        <v>314.85000000000002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124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8" t="s">
        <v>125</v>
      </c>
      <c r="D12" s="225"/>
      <c r="E12" s="226">
        <v>278.39999999999998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124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5">
        <v>2</v>
      </c>
      <c r="B13" s="236" t="s">
        <v>126</v>
      </c>
      <c r="C13" s="256" t="s">
        <v>127</v>
      </c>
      <c r="D13" s="237" t="s">
        <v>115</v>
      </c>
      <c r="E13" s="238">
        <v>170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40" t="s">
        <v>116</v>
      </c>
      <c r="S13" s="240" t="s">
        <v>117</v>
      </c>
      <c r="T13" s="241" t="s">
        <v>117</v>
      </c>
      <c r="U13" s="223">
        <v>0.26800000000000002</v>
      </c>
      <c r="V13" s="223">
        <f>ROUND(E13*U13,2)</f>
        <v>45.56</v>
      </c>
      <c r="W13" s="223"/>
      <c r="X13" s="223" t="s">
        <v>118</v>
      </c>
      <c r="Y13" s="223" t="s">
        <v>119</v>
      </c>
      <c r="Z13" s="212"/>
      <c r="AA13" s="212"/>
      <c r="AB13" s="212"/>
      <c r="AC13" s="212"/>
      <c r="AD13" s="212"/>
      <c r="AE13" s="212"/>
      <c r="AF13" s="212"/>
      <c r="AG13" s="212" t="s">
        <v>120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7" t="s">
        <v>128</v>
      </c>
      <c r="D14" s="242"/>
      <c r="E14" s="242"/>
      <c r="F14" s="242"/>
      <c r="G14" s="242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2"/>
      <c r="AA14" s="212"/>
      <c r="AB14" s="212"/>
      <c r="AC14" s="212"/>
      <c r="AD14" s="212"/>
      <c r="AE14" s="212"/>
      <c r="AF14" s="212"/>
      <c r="AG14" s="212" t="s">
        <v>122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58" t="s">
        <v>129</v>
      </c>
      <c r="D15" s="225"/>
      <c r="E15" s="226">
        <v>170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124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228" t="s">
        <v>111</v>
      </c>
      <c r="B16" s="229" t="s">
        <v>61</v>
      </c>
      <c r="C16" s="255" t="s">
        <v>62</v>
      </c>
      <c r="D16" s="230"/>
      <c r="E16" s="231"/>
      <c r="F16" s="232"/>
      <c r="G16" s="232">
        <f>SUMIF(AG17:AG97,"&lt;&gt;NOR",G17:G97)</f>
        <v>0</v>
      </c>
      <c r="H16" s="232"/>
      <c r="I16" s="232">
        <f>SUM(I17:I97)</f>
        <v>0</v>
      </c>
      <c r="J16" s="232"/>
      <c r="K16" s="232">
        <f>SUM(K17:K97)</f>
        <v>0</v>
      </c>
      <c r="L16" s="232"/>
      <c r="M16" s="232">
        <f>SUM(M17:M97)</f>
        <v>0</v>
      </c>
      <c r="N16" s="231"/>
      <c r="O16" s="231">
        <f>SUM(O17:O97)</f>
        <v>7.6899999999999986</v>
      </c>
      <c r="P16" s="231"/>
      <c r="Q16" s="231">
        <f>SUM(Q17:Q97)</f>
        <v>0</v>
      </c>
      <c r="R16" s="232"/>
      <c r="S16" s="232"/>
      <c r="T16" s="233"/>
      <c r="U16" s="227"/>
      <c r="V16" s="227">
        <f>SUM(V17:V97)</f>
        <v>83.27000000000001</v>
      </c>
      <c r="W16" s="227"/>
      <c r="X16" s="227"/>
      <c r="Y16" s="227"/>
      <c r="AG16" t="s">
        <v>112</v>
      </c>
    </row>
    <row r="17" spans="1:60" outlineLevel="1" x14ac:dyDescent="0.2">
      <c r="A17" s="235">
        <v>3</v>
      </c>
      <c r="B17" s="236" t="s">
        <v>130</v>
      </c>
      <c r="C17" s="256" t="s">
        <v>131</v>
      </c>
      <c r="D17" s="237" t="s">
        <v>132</v>
      </c>
      <c r="E17" s="238">
        <v>132.75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4.6359999999999998E-2</v>
      </c>
      <c r="O17" s="238">
        <f>ROUND(E17*N17,2)</f>
        <v>6.15</v>
      </c>
      <c r="P17" s="238">
        <v>0</v>
      </c>
      <c r="Q17" s="238">
        <f>ROUND(E17*P17,2)</f>
        <v>0</v>
      </c>
      <c r="R17" s="240" t="s">
        <v>133</v>
      </c>
      <c r="S17" s="240" t="s">
        <v>117</v>
      </c>
      <c r="T17" s="241" t="s">
        <v>117</v>
      </c>
      <c r="U17" s="223">
        <v>0.14000000000000001</v>
      </c>
      <c r="V17" s="223">
        <f>ROUND(E17*U17,2)</f>
        <v>18.59</v>
      </c>
      <c r="W17" s="223"/>
      <c r="X17" s="223" t="s">
        <v>118</v>
      </c>
      <c r="Y17" s="223" t="s">
        <v>119</v>
      </c>
      <c r="Z17" s="212"/>
      <c r="AA17" s="212"/>
      <c r="AB17" s="212"/>
      <c r="AC17" s="212"/>
      <c r="AD17" s="212"/>
      <c r="AE17" s="212"/>
      <c r="AF17" s="212"/>
      <c r="AG17" s="212" t="s">
        <v>120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2" x14ac:dyDescent="0.2">
      <c r="A18" s="219"/>
      <c r="B18" s="220"/>
      <c r="C18" s="259" t="s">
        <v>134</v>
      </c>
      <c r="D18" s="244"/>
      <c r="E18" s="244"/>
      <c r="F18" s="244"/>
      <c r="G18" s="244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2"/>
      <c r="AA18" s="212"/>
      <c r="AB18" s="212"/>
      <c r="AC18" s="212"/>
      <c r="AD18" s="212"/>
      <c r="AE18" s="212"/>
      <c r="AF18" s="212"/>
      <c r="AG18" s="212" t="s">
        <v>135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43" t="str">
        <f>C18</f>
        <v>Položka je určena pro ochrannou zálivku z cementové malty kolem ocelových nosníků nebo trub nebo tyčové výztuže, vložených do svislých dutin.</v>
      </c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19"/>
      <c r="B19" s="220"/>
      <c r="C19" s="260" t="s">
        <v>136</v>
      </c>
      <c r="D19" s="245"/>
      <c r="E19" s="245"/>
      <c r="F19" s="245"/>
      <c r="G19" s="245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135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8" t="s">
        <v>137</v>
      </c>
      <c r="D20" s="225"/>
      <c r="E20" s="226">
        <v>2.25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124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8" t="s">
        <v>138</v>
      </c>
      <c r="D21" s="225"/>
      <c r="E21" s="226">
        <v>14.25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124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19"/>
      <c r="B22" s="220"/>
      <c r="C22" s="258" t="s">
        <v>139</v>
      </c>
      <c r="D22" s="225"/>
      <c r="E22" s="226">
        <v>32.25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2"/>
      <c r="AA22" s="212"/>
      <c r="AB22" s="212"/>
      <c r="AC22" s="212"/>
      <c r="AD22" s="212"/>
      <c r="AE22" s="212"/>
      <c r="AF22" s="212"/>
      <c r="AG22" s="212" t="s">
        <v>124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58" t="s">
        <v>140</v>
      </c>
      <c r="D23" s="225"/>
      <c r="E23" s="226">
        <v>19.5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2"/>
      <c r="AA23" s="212"/>
      <c r="AB23" s="212"/>
      <c r="AC23" s="212"/>
      <c r="AD23" s="212"/>
      <c r="AE23" s="212"/>
      <c r="AF23" s="212"/>
      <c r="AG23" s="212" t="s">
        <v>124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58" t="s">
        <v>141</v>
      </c>
      <c r="D24" s="225"/>
      <c r="E24" s="226">
        <v>3.75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124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8" t="s">
        <v>142</v>
      </c>
      <c r="D25" s="225"/>
      <c r="E25" s="226">
        <v>12.75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2"/>
      <c r="AA25" s="212"/>
      <c r="AB25" s="212"/>
      <c r="AC25" s="212"/>
      <c r="AD25" s="212"/>
      <c r="AE25" s="212"/>
      <c r="AF25" s="212"/>
      <c r="AG25" s="212" t="s">
        <v>124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58" t="s">
        <v>143</v>
      </c>
      <c r="D26" s="225"/>
      <c r="E26" s="226">
        <v>3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124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58" t="s">
        <v>144</v>
      </c>
      <c r="D27" s="225"/>
      <c r="E27" s="226">
        <v>26.25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2"/>
      <c r="AA27" s="212"/>
      <c r="AB27" s="212"/>
      <c r="AC27" s="212"/>
      <c r="AD27" s="212"/>
      <c r="AE27" s="212"/>
      <c r="AF27" s="212"/>
      <c r="AG27" s="212" t="s">
        <v>124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58" t="s">
        <v>145</v>
      </c>
      <c r="D28" s="225"/>
      <c r="E28" s="226">
        <v>14.25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124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">
      <c r="A29" s="219"/>
      <c r="B29" s="220"/>
      <c r="C29" s="258" t="s">
        <v>146</v>
      </c>
      <c r="D29" s="225"/>
      <c r="E29" s="226">
        <v>4.5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124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35">
        <v>4</v>
      </c>
      <c r="B30" s="236" t="s">
        <v>147</v>
      </c>
      <c r="C30" s="256" t="s">
        <v>148</v>
      </c>
      <c r="D30" s="237" t="s">
        <v>149</v>
      </c>
      <c r="E30" s="238">
        <v>147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38">
        <v>4.6800000000000001E-3</v>
      </c>
      <c r="O30" s="238">
        <f>ROUND(E30*N30,2)</f>
        <v>0.69</v>
      </c>
      <c r="P30" s="238">
        <v>0</v>
      </c>
      <c r="Q30" s="238">
        <f>ROUND(E30*P30,2)</f>
        <v>0</v>
      </c>
      <c r="R30" s="240" t="s">
        <v>150</v>
      </c>
      <c r="S30" s="240" t="s">
        <v>117</v>
      </c>
      <c r="T30" s="241" t="s">
        <v>117</v>
      </c>
      <c r="U30" s="223">
        <v>0.44</v>
      </c>
      <c r="V30" s="223">
        <f>ROUND(E30*U30,2)</f>
        <v>64.680000000000007</v>
      </c>
      <c r="W30" s="223"/>
      <c r="X30" s="223" t="s">
        <v>118</v>
      </c>
      <c r="Y30" s="223" t="s">
        <v>119</v>
      </c>
      <c r="Z30" s="212"/>
      <c r="AA30" s="212"/>
      <c r="AB30" s="212"/>
      <c r="AC30" s="212"/>
      <c r="AD30" s="212"/>
      <c r="AE30" s="212"/>
      <c r="AF30" s="212"/>
      <c r="AG30" s="212" t="s">
        <v>120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7" t="s">
        <v>151</v>
      </c>
      <c r="D31" s="242"/>
      <c r="E31" s="242"/>
      <c r="F31" s="242"/>
      <c r="G31" s="242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122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58" t="s">
        <v>152</v>
      </c>
      <c r="D32" s="225"/>
      <c r="E32" s="226">
        <v>3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2"/>
      <c r="AA32" s="212"/>
      <c r="AB32" s="212"/>
      <c r="AC32" s="212"/>
      <c r="AD32" s="212"/>
      <c r="AE32" s="212"/>
      <c r="AF32" s="212"/>
      <c r="AG32" s="212" t="s">
        <v>124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58" t="s">
        <v>153</v>
      </c>
      <c r="D33" s="225"/>
      <c r="E33" s="226">
        <v>16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2"/>
      <c r="AA33" s="212"/>
      <c r="AB33" s="212"/>
      <c r="AC33" s="212"/>
      <c r="AD33" s="212"/>
      <c r="AE33" s="212"/>
      <c r="AF33" s="212"/>
      <c r="AG33" s="212" t="s">
        <v>124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58" t="s">
        <v>154</v>
      </c>
      <c r="D34" s="225"/>
      <c r="E34" s="226">
        <v>35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124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58" t="s">
        <v>155</v>
      </c>
      <c r="D35" s="225"/>
      <c r="E35" s="226">
        <v>23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2"/>
      <c r="AA35" s="212"/>
      <c r="AB35" s="212"/>
      <c r="AC35" s="212"/>
      <c r="AD35" s="212"/>
      <c r="AE35" s="212"/>
      <c r="AF35" s="212"/>
      <c r="AG35" s="212" t="s">
        <v>124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58" t="s">
        <v>156</v>
      </c>
      <c r="D36" s="225"/>
      <c r="E36" s="226">
        <v>4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124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58" t="s">
        <v>157</v>
      </c>
      <c r="D37" s="225"/>
      <c r="E37" s="226">
        <v>14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124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58" t="s">
        <v>158</v>
      </c>
      <c r="D38" s="225"/>
      <c r="E38" s="226">
        <v>4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124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8" t="s">
        <v>159</v>
      </c>
      <c r="D39" s="225"/>
      <c r="E39" s="226">
        <v>30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124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58" t="s">
        <v>160</v>
      </c>
      <c r="D40" s="225"/>
      <c r="E40" s="226">
        <v>17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124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58" t="s">
        <v>161</v>
      </c>
      <c r="D41" s="225"/>
      <c r="E41" s="226">
        <v>1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2"/>
      <c r="AA41" s="212"/>
      <c r="AB41" s="212"/>
      <c r="AC41" s="212"/>
      <c r="AD41" s="212"/>
      <c r="AE41" s="212"/>
      <c r="AF41" s="212"/>
      <c r="AG41" s="212" t="s">
        <v>124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35">
        <v>5</v>
      </c>
      <c r="B42" s="236" t="s">
        <v>162</v>
      </c>
      <c r="C42" s="256" t="s">
        <v>163</v>
      </c>
      <c r="D42" s="237" t="s">
        <v>149</v>
      </c>
      <c r="E42" s="238">
        <v>45</v>
      </c>
      <c r="F42" s="239"/>
      <c r="G42" s="240">
        <f>ROUND(E42*F42,2)</f>
        <v>0</v>
      </c>
      <c r="H42" s="239"/>
      <c r="I42" s="240">
        <f>ROUND(E42*H42,2)</f>
        <v>0</v>
      </c>
      <c r="J42" s="239"/>
      <c r="K42" s="240">
        <f>ROUND(E42*J42,2)</f>
        <v>0</v>
      </c>
      <c r="L42" s="240">
        <v>21</v>
      </c>
      <c r="M42" s="240">
        <f>G42*(1+L42/100)</f>
        <v>0</v>
      </c>
      <c r="N42" s="238">
        <v>2.7E-4</v>
      </c>
      <c r="O42" s="238">
        <f>ROUND(E42*N42,2)</f>
        <v>0.01</v>
      </c>
      <c r="P42" s="238">
        <v>0</v>
      </c>
      <c r="Q42" s="238">
        <f>ROUND(E42*P42,2)</f>
        <v>0</v>
      </c>
      <c r="R42" s="240" t="s">
        <v>164</v>
      </c>
      <c r="S42" s="240" t="s">
        <v>117</v>
      </c>
      <c r="T42" s="241" t="s">
        <v>117</v>
      </c>
      <c r="U42" s="223">
        <v>0</v>
      </c>
      <c r="V42" s="223">
        <f>ROUND(E42*U42,2)</f>
        <v>0</v>
      </c>
      <c r="W42" s="223"/>
      <c r="X42" s="223" t="s">
        <v>165</v>
      </c>
      <c r="Y42" s="223" t="s">
        <v>119</v>
      </c>
      <c r="Z42" s="212"/>
      <c r="AA42" s="212"/>
      <c r="AB42" s="212"/>
      <c r="AC42" s="212"/>
      <c r="AD42" s="212"/>
      <c r="AE42" s="212"/>
      <c r="AF42" s="212"/>
      <c r="AG42" s="212" t="s">
        <v>166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58" t="s">
        <v>167</v>
      </c>
      <c r="D43" s="225"/>
      <c r="E43" s="226">
        <v>30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124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58" t="s">
        <v>168</v>
      </c>
      <c r="D44" s="225"/>
      <c r="E44" s="226">
        <v>15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2"/>
      <c r="AA44" s="212"/>
      <c r="AB44" s="212"/>
      <c r="AC44" s="212"/>
      <c r="AD44" s="212"/>
      <c r="AE44" s="212"/>
      <c r="AF44" s="212"/>
      <c r="AG44" s="212" t="s">
        <v>124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35">
        <v>6</v>
      </c>
      <c r="B45" s="236" t="s">
        <v>169</v>
      </c>
      <c r="C45" s="256" t="s">
        <v>170</v>
      </c>
      <c r="D45" s="237" t="s">
        <v>149</v>
      </c>
      <c r="E45" s="238">
        <v>432</v>
      </c>
      <c r="F45" s="239"/>
      <c r="G45" s="240">
        <f>ROUND(E45*F45,2)</f>
        <v>0</v>
      </c>
      <c r="H45" s="239"/>
      <c r="I45" s="240">
        <f>ROUND(E45*H45,2)</f>
        <v>0</v>
      </c>
      <c r="J45" s="239"/>
      <c r="K45" s="240">
        <f>ROUND(E45*J45,2)</f>
        <v>0</v>
      </c>
      <c r="L45" s="240">
        <v>21</v>
      </c>
      <c r="M45" s="240">
        <f>G45*(1+L45/100)</f>
        <v>0</v>
      </c>
      <c r="N45" s="238">
        <v>2.0000000000000001E-4</v>
      </c>
      <c r="O45" s="238">
        <f>ROUND(E45*N45,2)</f>
        <v>0.09</v>
      </c>
      <c r="P45" s="238">
        <v>0</v>
      </c>
      <c r="Q45" s="238">
        <f>ROUND(E45*P45,2)</f>
        <v>0</v>
      </c>
      <c r="R45" s="240" t="s">
        <v>164</v>
      </c>
      <c r="S45" s="240" t="s">
        <v>117</v>
      </c>
      <c r="T45" s="241" t="s">
        <v>117</v>
      </c>
      <c r="U45" s="223">
        <v>0</v>
      </c>
      <c r="V45" s="223">
        <f>ROUND(E45*U45,2)</f>
        <v>0</v>
      </c>
      <c r="W45" s="223"/>
      <c r="X45" s="223" t="s">
        <v>165</v>
      </c>
      <c r="Y45" s="223" t="s">
        <v>119</v>
      </c>
      <c r="Z45" s="212"/>
      <c r="AA45" s="212"/>
      <c r="AB45" s="212"/>
      <c r="AC45" s="212"/>
      <c r="AD45" s="212"/>
      <c r="AE45" s="212"/>
      <c r="AF45" s="212"/>
      <c r="AG45" s="212" t="s">
        <v>166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58" t="s">
        <v>171</v>
      </c>
      <c r="D46" s="225"/>
      <c r="E46" s="226">
        <v>6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124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58" t="s">
        <v>172</v>
      </c>
      <c r="D47" s="225"/>
      <c r="E47" s="226">
        <v>48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2"/>
      <c r="AA47" s="212"/>
      <c r="AB47" s="212"/>
      <c r="AC47" s="212"/>
      <c r="AD47" s="212"/>
      <c r="AE47" s="212"/>
      <c r="AF47" s="212"/>
      <c r="AG47" s="212" t="s">
        <v>124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58" t="s">
        <v>173</v>
      </c>
      <c r="D48" s="225"/>
      <c r="E48" s="226">
        <v>105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124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58" t="s">
        <v>174</v>
      </c>
      <c r="D49" s="225"/>
      <c r="E49" s="226">
        <v>69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2"/>
      <c r="AA49" s="212"/>
      <c r="AB49" s="212"/>
      <c r="AC49" s="212"/>
      <c r="AD49" s="212"/>
      <c r="AE49" s="212"/>
      <c r="AF49" s="212"/>
      <c r="AG49" s="212" t="s">
        <v>124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58" t="s">
        <v>175</v>
      </c>
      <c r="D50" s="225"/>
      <c r="E50" s="226">
        <v>12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2"/>
      <c r="AA50" s="212"/>
      <c r="AB50" s="212"/>
      <c r="AC50" s="212"/>
      <c r="AD50" s="212"/>
      <c r="AE50" s="212"/>
      <c r="AF50" s="212"/>
      <c r="AG50" s="212" t="s">
        <v>124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58" t="s">
        <v>176</v>
      </c>
      <c r="D51" s="225"/>
      <c r="E51" s="226">
        <v>39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124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58" t="s">
        <v>177</v>
      </c>
      <c r="D52" s="225"/>
      <c r="E52" s="226">
        <v>9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2"/>
      <c r="AA52" s="212"/>
      <c r="AB52" s="212"/>
      <c r="AC52" s="212"/>
      <c r="AD52" s="212"/>
      <c r="AE52" s="212"/>
      <c r="AF52" s="212"/>
      <c r="AG52" s="212" t="s">
        <v>124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58" t="s">
        <v>178</v>
      </c>
      <c r="D53" s="225"/>
      <c r="E53" s="226">
        <v>90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124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58" t="s">
        <v>179</v>
      </c>
      <c r="D54" s="225"/>
      <c r="E54" s="226">
        <v>51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2"/>
      <c r="AA54" s="212"/>
      <c r="AB54" s="212"/>
      <c r="AC54" s="212"/>
      <c r="AD54" s="212"/>
      <c r="AE54" s="212"/>
      <c r="AF54" s="212"/>
      <c r="AG54" s="212" t="s">
        <v>124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58" t="s">
        <v>180</v>
      </c>
      <c r="D55" s="225"/>
      <c r="E55" s="226">
        <v>3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2"/>
      <c r="AA55" s="212"/>
      <c r="AB55" s="212"/>
      <c r="AC55" s="212"/>
      <c r="AD55" s="212"/>
      <c r="AE55" s="212"/>
      <c r="AF55" s="212"/>
      <c r="AG55" s="212" t="s">
        <v>124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35">
        <v>7</v>
      </c>
      <c r="B56" s="236" t="s">
        <v>181</v>
      </c>
      <c r="C56" s="256" t="s">
        <v>182</v>
      </c>
      <c r="D56" s="237" t="s">
        <v>149</v>
      </c>
      <c r="E56" s="238">
        <v>9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38">
        <v>2.0000000000000001E-4</v>
      </c>
      <c r="O56" s="238">
        <f>ROUND(E56*N56,2)</f>
        <v>0</v>
      </c>
      <c r="P56" s="238">
        <v>0</v>
      </c>
      <c r="Q56" s="238">
        <f>ROUND(E56*P56,2)</f>
        <v>0</v>
      </c>
      <c r="R56" s="240" t="s">
        <v>164</v>
      </c>
      <c r="S56" s="240" t="s">
        <v>117</v>
      </c>
      <c r="T56" s="241" t="s">
        <v>117</v>
      </c>
      <c r="U56" s="223">
        <v>0</v>
      </c>
      <c r="V56" s="223">
        <f>ROUND(E56*U56,2)</f>
        <v>0</v>
      </c>
      <c r="W56" s="223"/>
      <c r="X56" s="223" t="s">
        <v>165</v>
      </c>
      <c r="Y56" s="223" t="s">
        <v>119</v>
      </c>
      <c r="Z56" s="212"/>
      <c r="AA56" s="212"/>
      <c r="AB56" s="212"/>
      <c r="AC56" s="212"/>
      <c r="AD56" s="212"/>
      <c r="AE56" s="212"/>
      <c r="AF56" s="212"/>
      <c r="AG56" s="212" t="s">
        <v>166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58" t="s">
        <v>152</v>
      </c>
      <c r="D57" s="225"/>
      <c r="E57" s="226">
        <v>3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124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58" t="s">
        <v>183</v>
      </c>
      <c r="D58" s="225"/>
      <c r="E58" s="226">
        <v>3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2"/>
      <c r="AA58" s="212"/>
      <c r="AB58" s="212"/>
      <c r="AC58" s="212"/>
      <c r="AD58" s="212"/>
      <c r="AE58" s="212"/>
      <c r="AF58" s="212"/>
      <c r="AG58" s="212" t="s">
        <v>124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">
      <c r="A59" s="219"/>
      <c r="B59" s="220"/>
      <c r="C59" s="258" t="s">
        <v>184</v>
      </c>
      <c r="D59" s="225"/>
      <c r="E59" s="226">
        <v>3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124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35">
        <v>8</v>
      </c>
      <c r="B60" s="236" t="s">
        <v>185</v>
      </c>
      <c r="C60" s="256" t="s">
        <v>565</v>
      </c>
      <c r="D60" s="237" t="s">
        <v>149</v>
      </c>
      <c r="E60" s="238">
        <v>137</v>
      </c>
      <c r="F60" s="239"/>
      <c r="G60" s="240">
        <f>ROUND(E60*F60,2)</f>
        <v>0</v>
      </c>
      <c r="H60" s="239"/>
      <c r="I60" s="240">
        <f>ROUND(E60*H60,2)</f>
        <v>0</v>
      </c>
      <c r="J60" s="239"/>
      <c r="K60" s="240">
        <f>ROUND(E60*J60,2)</f>
        <v>0</v>
      </c>
      <c r="L60" s="240">
        <v>21</v>
      </c>
      <c r="M60" s="240">
        <f>G60*(1+L60/100)</f>
        <v>0</v>
      </c>
      <c r="N60" s="238">
        <v>5.0000000000000001E-3</v>
      </c>
      <c r="O60" s="238">
        <f>ROUND(E60*N60,2)</f>
        <v>0.69</v>
      </c>
      <c r="P60" s="238">
        <v>0</v>
      </c>
      <c r="Q60" s="238">
        <f>ROUND(E60*P60,2)</f>
        <v>0</v>
      </c>
      <c r="R60" s="240" t="s">
        <v>164</v>
      </c>
      <c r="S60" s="240" t="s">
        <v>117</v>
      </c>
      <c r="T60" s="241" t="s">
        <v>117</v>
      </c>
      <c r="U60" s="223">
        <v>0</v>
      </c>
      <c r="V60" s="223">
        <f>ROUND(E60*U60,2)</f>
        <v>0</v>
      </c>
      <c r="W60" s="223"/>
      <c r="X60" s="223" t="s">
        <v>165</v>
      </c>
      <c r="Y60" s="223" t="s">
        <v>119</v>
      </c>
      <c r="Z60" s="212"/>
      <c r="AA60" s="212"/>
      <c r="AB60" s="212"/>
      <c r="AC60" s="212"/>
      <c r="AD60" s="212"/>
      <c r="AE60" s="212"/>
      <c r="AF60" s="212"/>
      <c r="AG60" s="212" t="s">
        <v>166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">
      <c r="A61" s="219"/>
      <c r="B61" s="220"/>
      <c r="C61" s="259" t="s">
        <v>186</v>
      </c>
      <c r="D61" s="244"/>
      <c r="E61" s="244"/>
      <c r="F61" s="244"/>
      <c r="G61" s="244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2"/>
      <c r="AA61" s="212"/>
      <c r="AB61" s="212"/>
      <c r="AC61" s="212"/>
      <c r="AD61" s="212"/>
      <c r="AE61" s="212"/>
      <c r="AF61" s="212"/>
      <c r="AG61" s="212" t="s">
        <v>135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60" t="s">
        <v>187</v>
      </c>
      <c r="D62" s="245"/>
      <c r="E62" s="245"/>
      <c r="F62" s="245"/>
      <c r="G62" s="245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135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60" t="s">
        <v>188</v>
      </c>
      <c r="D63" s="245"/>
      <c r="E63" s="245"/>
      <c r="F63" s="245"/>
      <c r="G63" s="245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2"/>
      <c r="AA63" s="212"/>
      <c r="AB63" s="212"/>
      <c r="AC63" s="212"/>
      <c r="AD63" s="212"/>
      <c r="AE63" s="212"/>
      <c r="AF63" s="212"/>
      <c r="AG63" s="212" t="s">
        <v>135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60" t="s">
        <v>189</v>
      </c>
      <c r="D64" s="245"/>
      <c r="E64" s="245"/>
      <c r="F64" s="245"/>
      <c r="G64" s="245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2"/>
      <c r="AA64" s="212"/>
      <c r="AB64" s="212"/>
      <c r="AC64" s="212"/>
      <c r="AD64" s="212"/>
      <c r="AE64" s="212"/>
      <c r="AF64" s="212"/>
      <c r="AG64" s="212" t="s">
        <v>135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19"/>
      <c r="B65" s="220"/>
      <c r="C65" s="260" t="s">
        <v>190</v>
      </c>
      <c r="D65" s="245"/>
      <c r="E65" s="245"/>
      <c r="F65" s="245"/>
      <c r="G65" s="245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135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60" t="s">
        <v>191</v>
      </c>
      <c r="D66" s="245"/>
      <c r="E66" s="245"/>
      <c r="F66" s="245"/>
      <c r="G66" s="245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2"/>
      <c r="AA66" s="212"/>
      <c r="AB66" s="212"/>
      <c r="AC66" s="212"/>
      <c r="AD66" s="212"/>
      <c r="AE66" s="212"/>
      <c r="AF66" s="212"/>
      <c r="AG66" s="212" t="s">
        <v>135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19"/>
      <c r="B67" s="220"/>
      <c r="C67" s="258" t="s">
        <v>152</v>
      </c>
      <c r="D67" s="225"/>
      <c r="E67" s="226">
        <v>3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124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58" t="s">
        <v>192</v>
      </c>
      <c r="D68" s="225"/>
      <c r="E68" s="226">
        <v>13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124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58" t="s">
        <v>154</v>
      </c>
      <c r="D69" s="225"/>
      <c r="E69" s="226">
        <v>35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124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">
      <c r="A70" s="219"/>
      <c r="B70" s="220"/>
      <c r="C70" s="258" t="s">
        <v>193</v>
      </c>
      <c r="D70" s="225"/>
      <c r="E70" s="226">
        <v>19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2"/>
      <c r="AA70" s="212"/>
      <c r="AB70" s="212"/>
      <c r="AC70" s="212"/>
      <c r="AD70" s="212"/>
      <c r="AE70" s="212"/>
      <c r="AF70" s="212"/>
      <c r="AG70" s="212" t="s">
        <v>124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">
      <c r="A71" s="219"/>
      <c r="B71" s="220"/>
      <c r="C71" s="258" t="s">
        <v>156</v>
      </c>
      <c r="D71" s="225"/>
      <c r="E71" s="226">
        <v>4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2"/>
      <c r="AA71" s="212"/>
      <c r="AB71" s="212"/>
      <c r="AC71" s="212"/>
      <c r="AD71" s="212"/>
      <c r="AE71" s="212"/>
      <c r="AF71" s="212"/>
      <c r="AG71" s="212" t="s">
        <v>124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58" t="s">
        <v>157</v>
      </c>
      <c r="D72" s="225"/>
      <c r="E72" s="226">
        <v>14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2"/>
      <c r="AA72" s="212"/>
      <c r="AB72" s="212"/>
      <c r="AC72" s="212"/>
      <c r="AD72" s="212"/>
      <c r="AE72" s="212"/>
      <c r="AF72" s="212"/>
      <c r="AG72" s="212" t="s">
        <v>124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58" t="s">
        <v>158</v>
      </c>
      <c r="D73" s="225"/>
      <c r="E73" s="226">
        <v>4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2"/>
      <c r="AA73" s="212"/>
      <c r="AB73" s="212"/>
      <c r="AC73" s="212"/>
      <c r="AD73" s="212"/>
      <c r="AE73" s="212"/>
      <c r="AF73" s="212"/>
      <c r="AG73" s="212" t="s">
        <v>124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58" t="s">
        <v>194</v>
      </c>
      <c r="D74" s="225"/>
      <c r="E74" s="226">
        <v>27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124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58" t="s">
        <v>160</v>
      </c>
      <c r="D75" s="225"/>
      <c r="E75" s="226">
        <v>17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2"/>
      <c r="AA75" s="212"/>
      <c r="AB75" s="212"/>
      <c r="AC75" s="212"/>
      <c r="AD75" s="212"/>
      <c r="AE75" s="212"/>
      <c r="AF75" s="212"/>
      <c r="AG75" s="212" t="s">
        <v>124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58" t="s">
        <v>161</v>
      </c>
      <c r="D76" s="225"/>
      <c r="E76" s="226">
        <v>1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2"/>
      <c r="AA76" s="212"/>
      <c r="AB76" s="212"/>
      <c r="AC76" s="212"/>
      <c r="AD76" s="212"/>
      <c r="AE76" s="212"/>
      <c r="AF76" s="212"/>
      <c r="AG76" s="212" t="s">
        <v>124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35">
        <v>9</v>
      </c>
      <c r="B77" s="236" t="s">
        <v>195</v>
      </c>
      <c r="C77" s="256" t="s">
        <v>566</v>
      </c>
      <c r="D77" s="237" t="s">
        <v>149</v>
      </c>
      <c r="E77" s="238">
        <v>10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21</v>
      </c>
      <c r="M77" s="240">
        <f>G77*(1+L77/100)</f>
        <v>0</v>
      </c>
      <c r="N77" s="238">
        <v>5.0000000000000001E-3</v>
      </c>
      <c r="O77" s="238">
        <f>ROUND(E77*N77,2)</f>
        <v>0.05</v>
      </c>
      <c r="P77" s="238">
        <v>0</v>
      </c>
      <c r="Q77" s="238">
        <f>ROUND(E77*P77,2)</f>
        <v>0</v>
      </c>
      <c r="R77" s="240" t="s">
        <v>164</v>
      </c>
      <c r="S77" s="240" t="s">
        <v>117</v>
      </c>
      <c r="T77" s="241" t="s">
        <v>117</v>
      </c>
      <c r="U77" s="223">
        <v>0</v>
      </c>
      <c r="V77" s="223">
        <f>ROUND(E77*U77,2)</f>
        <v>0</v>
      </c>
      <c r="W77" s="223"/>
      <c r="X77" s="223" t="s">
        <v>165</v>
      </c>
      <c r="Y77" s="223" t="s">
        <v>119</v>
      </c>
      <c r="Z77" s="212"/>
      <c r="AA77" s="212"/>
      <c r="AB77" s="212"/>
      <c r="AC77" s="212"/>
      <c r="AD77" s="212"/>
      <c r="AE77" s="212"/>
      <c r="AF77" s="212"/>
      <c r="AG77" s="212" t="s">
        <v>166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59" t="s">
        <v>186</v>
      </c>
      <c r="D78" s="244"/>
      <c r="E78" s="244"/>
      <c r="F78" s="244"/>
      <c r="G78" s="244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2"/>
      <c r="AA78" s="212"/>
      <c r="AB78" s="212"/>
      <c r="AC78" s="212"/>
      <c r="AD78" s="212"/>
      <c r="AE78" s="212"/>
      <c r="AF78" s="212"/>
      <c r="AG78" s="212" t="s">
        <v>135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60" t="s">
        <v>187</v>
      </c>
      <c r="D79" s="245"/>
      <c r="E79" s="245"/>
      <c r="F79" s="245"/>
      <c r="G79" s="245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2"/>
      <c r="AA79" s="212"/>
      <c r="AB79" s="212"/>
      <c r="AC79" s="212"/>
      <c r="AD79" s="212"/>
      <c r="AE79" s="212"/>
      <c r="AF79" s="212"/>
      <c r="AG79" s="212" t="s">
        <v>135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60" t="s">
        <v>188</v>
      </c>
      <c r="D80" s="245"/>
      <c r="E80" s="245"/>
      <c r="F80" s="245"/>
      <c r="G80" s="245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2"/>
      <c r="AA80" s="212"/>
      <c r="AB80" s="212"/>
      <c r="AC80" s="212"/>
      <c r="AD80" s="212"/>
      <c r="AE80" s="212"/>
      <c r="AF80" s="212"/>
      <c r="AG80" s="212" t="s">
        <v>135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19"/>
      <c r="B81" s="220"/>
      <c r="C81" s="260" t="s">
        <v>189</v>
      </c>
      <c r="D81" s="245"/>
      <c r="E81" s="245"/>
      <c r="F81" s="245"/>
      <c r="G81" s="245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135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60" t="s">
        <v>190</v>
      </c>
      <c r="D82" s="245"/>
      <c r="E82" s="245"/>
      <c r="F82" s="245"/>
      <c r="G82" s="245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2"/>
      <c r="AA82" s="212"/>
      <c r="AB82" s="212"/>
      <c r="AC82" s="212"/>
      <c r="AD82" s="212"/>
      <c r="AE82" s="212"/>
      <c r="AF82" s="212"/>
      <c r="AG82" s="212" t="s">
        <v>135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60" t="s">
        <v>191</v>
      </c>
      <c r="D83" s="245"/>
      <c r="E83" s="245"/>
      <c r="F83" s="245"/>
      <c r="G83" s="245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2"/>
      <c r="AA83" s="212"/>
      <c r="AB83" s="212"/>
      <c r="AC83" s="212"/>
      <c r="AD83" s="212"/>
      <c r="AE83" s="212"/>
      <c r="AF83" s="212"/>
      <c r="AG83" s="212" t="s">
        <v>135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8" t="s">
        <v>196</v>
      </c>
      <c r="D84" s="225"/>
      <c r="E84" s="226">
        <v>3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124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58" t="s">
        <v>197</v>
      </c>
      <c r="D85" s="225"/>
      <c r="E85" s="226">
        <v>4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2"/>
      <c r="AA85" s="212"/>
      <c r="AB85" s="212"/>
      <c r="AC85" s="212"/>
      <c r="AD85" s="212"/>
      <c r="AE85" s="212"/>
      <c r="AF85" s="212"/>
      <c r="AG85" s="212" t="s">
        <v>124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58" t="s">
        <v>198</v>
      </c>
      <c r="D86" s="225"/>
      <c r="E86" s="226">
        <v>3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124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5">
        <v>10</v>
      </c>
      <c r="B87" s="236" t="s">
        <v>199</v>
      </c>
      <c r="C87" s="256" t="s">
        <v>200</v>
      </c>
      <c r="D87" s="237" t="s">
        <v>149</v>
      </c>
      <c r="E87" s="238">
        <v>61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38">
        <v>2.0000000000000001E-4</v>
      </c>
      <c r="O87" s="238">
        <f>ROUND(E87*N87,2)</f>
        <v>0.01</v>
      </c>
      <c r="P87" s="238">
        <v>0</v>
      </c>
      <c r="Q87" s="238">
        <f>ROUND(E87*P87,2)</f>
        <v>0</v>
      </c>
      <c r="R87" s="240"/>
      <c r="S87" s="240" t="s">
        <v>201</v>
      </c>
      <c r="T87" s="241" t="s">
        <v>202</v>
      </c>
      <c r="U87" s="223">
        <v>0</v>
      </c>
      <c r="V87" s="223">
        <f>ROUND(E87*U87,2)</f>
        <v>0</v>
      </c>
      <c r="W87" s="223"/>
      <c r="X87" s="223" t="s">
        <v>165</v>
      </c>
      <c r="Y87" s="223" t="s">
        <v>119</v>
      </c>
      <c r="Z87" s="212"/>
      <c r="AA87" s="212"/>
      <c r="AB87" s="212"/>
      <c r="AC87" s="212"/>
      <c r="AD87" s="212"/>
      <c r="AE87" s="212"/>
      <c r="AF87" s="212"/>
      <c r="AG87" s="212" t="s">
        <v>166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59" t="s">
        <v>203</v>
      </c>
      <c r="D88" s="244"/>
      <c r="E88" s="244"/>
      <c r="F88" s="244"/>
      <c r="G88" s="244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2"/>
      <c r="AA88" s="212"/>
      <c r="AB88" s="212"/>
      <c r="AC88" s="212"/>
      <c r="AD88" s="212"/>
      <c r="AE88" s="212"/>
      <c r="AF88" s="212"/>
      <c r="AG88" s="212" t="s">
        <v>135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19"/>
      <c r="B89" s="220"/>
      <c r="C89" s="260" t="s">
        <v>204</v>
      </c>
      <c r="D89" s="245"/>
      <c r="E89" s="245"/>
      <c r="F89" s="245"/>
      <c r="G89" s="245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2"/>
      <c r="AA89" s="212"/>
      <c r="AB89" s="212"/>
      <c r="AC89" s="212"/>
      <c r="AD89" s="212"/>
      <c r="AE89" s="212"/>
      <c r="AF89" s="212"/>
      <c r="AG89" s="212" t="s">
        <v>135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60" t="s">
        <v>205</v>
      </c>
      <c r="D90" s="245"/>
      <c r="E90" s="245"/>
      <c r="F90" s="245"/>
      <c r="G90" s="245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2"/>
      <c r="AA90" s="212"/>
      <c r="AB90" s="212"/>
      <c r="AC90" s="212"/>
      <c r="AD90" s="212"/>
      <c r="AE90" s="212"/>
      <c r="AF90" s="212"/>
      <c r="AG90" s="212" t="s">
        <v>135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19"/>
      <c r="B91" s="220"/>
      <c r="C91" s="260" t="s">
        <v>206</v>
      </c>
      <c r="D91" s="245"/>
      <c r="E91" s="245"/>
      <c r="F91" s="245"/>
      <c r="G91" s="245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135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43" t="str">
        <f>C91</f>
        <v>Použití: na všechny druhy sloupků, do zdi a zděných sloupků, na kovové konstrukce, sloupky bran a branek</v>
      </c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58" t="s">
        <v>207</v>
      </c>
      <c r="D92" s="225"/>
      <c r="E92" s="226">
        <v>6</v>
      </c>
      <c r="F92" s="223"/>
      <c r="G92" s="22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2"/>
      <c r="AA92" s="212"/>
      <c r="AB92" s="212"/>
      <c r="AC92" s="212"/>
      <c r="AD92" s="212"/>
      <c r="AE92" s="212"/>
      <c r="AF92" s="212"/>
      <c r="AG92" s="212" t="s">
        <v>124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19"/>
      <c r="B93" s="220"/>
      <c r="C93" s="258" t="s">
        <v>208</v>
      </c>
      <c r="D93" s="225"/>
      <c r="E93" s="226">
        <v>10</v>
      </c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124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58" t="s">
        <v>209</v>
      </c>
      <c r="D94" s="225"/>
      <c r="E94" s="226">
        <v>3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124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58" t="s">
        <v>210</v>
      </c>
      <c r="D95" s="225"/>
      <c r="E95" s="226">
        <v>12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2"/>
      <c r="AA95" s="212"/>
      <c r="AB95" s="212"/>
      <c r="AC95" s="212"/>
      <c r="AD95" s="212"/>
      <c r="AE95" s="212"/>
      <c r="AF95" s="212"/>
      <c r="AG95" s="212" t="s">
        <v>124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58" t="s">
        <v>211</v>
      </c>
      <c r="D96" s="225"/>
      <c r="E96" s="226">
        <v>18</v>
      </c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2"/>
      <c r="AA96" s="212"/>
      <c r="AB96" s="212"/>
      <c r="AC96" s="212"/>
      <c r="AD96" s="212"/>
      <c r="AE96" s="212"/>
      <c r="AF96" s="212"/>
      <c r="AG96" s="212" t="s">
        <v>124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">
      <c r="A97" s="219"/>
      <c r="B97" s="220"/>
      <c r="C97" s="258" t="s">
        <v>212</v>
      </c>
      <c r="D97" s="225"/>
      <c r="E97" s="226">
        <v>12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2"/>
      <c r="AA97" s="212"/>
      <c r="AB97" s="212"/>
      <c r="AC97" s="212"/>
      <c r="AD97" s="212"/>
      <c r="AE97" s="212"/>
      <c r="AF97" s="212"/>
      <c r="AG97" s="212" t="s">
        <v>124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28" t="s">
        <v>111</v>
      </c>
      <c r="B98" s="229" t="s">
        <v>63</v>
      </c>
      <c r="C98" s="255" t="s">
        <v>64</v>
      </c>
      <c r="D98" s="230"/>
      <c r="E98" s="231"/>
      <c r="F98" s="232"/>
      <c r="G98" s="232">
        <f>SUMIF(AG99:AG143,"&lt;&gt;NOR",G99:G143)</f>
        <v>0</v>
      </c>
      <c r="H98" s="232"/>
      <c r="I98" s="232">
        <f>SUM(I99:I143)</f>
        <v>0</v>
      </c>
      <c r="J98" s="232"/>
      <c r="K98" s="232">
        <f>SUM(K99:K143)</f>
        <v>0</v>
      </c>
      <c r="L98" s="232"/>
      <c r="M98" s="232">
        <f>SUM(M99:M143)</f>
        <v>0</v>
      </c>
      <c r="N98" s="231"/>
      <c r="O98" s="231">
        <f>SUM(O99:O143)</f>
        <v>4.4799999999999995</v>
      </c>
      <c r="P98" s="231"/>
      <c r="Q98" s="231">
        <f>SUM(Q99:Q143)</f>
        <v>0</v>
      </c>
      <c r="R98" s="232"/>
      <c r="S98" s="232"/>
      <c r="T98" s="233"/>
      <c r="U98" s="227"/>
      <c r="V98" s="227">
        <f>SUM(V99:V143)</f>
        <v>145.23000000000002</v>
      </c>
      <c r="W98" s="227"/>
      <c r="X98" s="227"/>
      <c r="Y98" s="227"/>
      <c r="AG98" t="s">
        <v>112</v>
      </c>
    </row>
    <row r="99" spans="1:60" outlineLevel="1" x14ac:dyDescent="0.2">
      <c r="A99" s="235">
        <v>11</v>
      </c>
      <c r="B99" s="236" t="s">
        <v>213</v>
      </c>
      <c r="C99" s="256" t="s">
        <v>214</v>
      </c>
      <c r="D99" s="237" t="s">
        <v>115</v>
      </c>
      <c r="E99" s="238">
        <v>288.17669999999998</v>
      </c>
      <c r="F99" s="239"/>
      <c r="G99" s="240">
        <f>ROUND(E99*F99,2)</f>
        <v>0</v>
      </c>
      <c r="H99" s="239"/>
      <c r="I99" s="240">
        <f>ROUND(E99*H99,2)</f>
        <v>0</v>
      </c>
      <c r="J99" s="239"/>
      <c r="K99" s="240">
        <f>ROUND(E99*J99,2)</f>
        <v>0</v>
      </c>
      <c r="L99" s="240">
        <v>21</v>
      </c>
      <c r="M99" s="240">
        <f>G99*(1+L99/100)</f>
        <v>0</v>
      </c>
      <c r="N99" s="238">
        <v>9.7099999999999999E-3</v>
      </c>
      <c r="O99" s="238">
        <f>ROUND(E99*N99,2)</f>
        <v>2.8</v>
      </c>
      <c r="P99" s="238">
        <v>0</v>
      </c>
      <c r="Q99" s="238">
        <f>ROUND(E99*P99,2)</f>
        <v>0</v>
      </c>
      <c r="R99" s="240" t="s">
        <v>150</v>
      </c>
      <c r="S99" s="240" t="s">
        <v>117</v>
      </c>
      <c r="T99" s="241" t="s">
        <v>117</v>
      </c>
      <c r="U99" s="223">
        <v>0.38</v>
      </c>
      <c r="V99" s="223">
        <f>ROUND(E99*U99,2)</f>
        <v>109.51</v>
      </c>
      <c r="W99" s="223"/>
      <c r="X99" s="223" t="s">
        <v>118</v>
      </c>
      <c r="Y99" s="223" t="s">
        <v>119</v>
      </c>
      <c r="Z99" s="212"/>
      <c r="AA99" s="212"/>
      <c r="AB99" s="212"/>
      <c r="AC99" s="212"/>
      <c r="AD99" s="212"/>
      <c r="AE99" s="212"/>
      <c r="AF99" s="212"/>
      <c r="AG99" s="212" t="s">
        <v>120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19"/>
      <c r="B100" s="220"/>
      <c r="C100" s="258" t="s">
        <v>215</v>
      </c>
      <c r="D100" s="225"/>
      <c r="E100" s="226">
        <v>6.3680000000000003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2"/>
      <c r="AA100" s="212"/>
      <c r="AB100" s="212"/>
      <c r="AC100" s="212"/>
      <c r="AD100" s="212"/>
      <c r="AE100" s="212"/>
      <c r="AF100" s="212"/>
      <c r="AG100" s="212" t="s">
        <v>124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58" t="s">
        <v>216</v>
      </c>
      <c r="D101" s="225"/>
      <c r="E101" s="226">
        <v>7.3650000000000002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2"/>
      <c r="AA101" s="212"/>
      <c r="AB101" s="212"/>
      <c r="AC101" s="212"/>
      <c r="AD101" s="212"/>
      <c r="AE101" s="212"/>
      <c r="AF101" s="212"/>
      <c r="AG101" s="212" t="s">
        <v>124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58" t="s">
        <v>217</v>
      </c>
      <c r="D102" s="225"/>
      <c r="E102" s="226">
        <v>22.59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2"/>
      <c r="AA102" s="212"/>
      <c r="AB102" s="212"/>
      <c r="AC102" s="212"/>
      <c r="AD102" s="212"/>
      <c r="AE102" s="212"/>
      <c r="AF102" s="212"/>
      <c r="AG102" s="212" t="s">
        <v>124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3" x14ac:dyDescent="0.2">
      <c r="A103" s="219"/>
      <c r="B103" s="220"/>
      <c r="C103" s="258" t="s">
        <v>218</v>
      </c>
      <c r="D103" s="225"/>
      <c r="E103" s="226">
        <v>7.165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2"/>
      <c r="AA103" s="212"/>
      <c r="AB103" s="212"/>
      <c r="AC103" s="212"/>
      <c r="AD103" s="212"/>
      <c r="AE103" s="212"/>
      <c r="AF103" s="212"/>
      <c r="AG103" s="212" t="s">
        <v>124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19"/>
      <c r="B104" s="220"/>
      <c r="C104" s="258" t="s">
        <v>219</v>
      </c>
      <c r="D104" s="225"/>
      <c r="E104" s="226">
        <v>16.170000000000002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2"/>
      <c r="AA104" s="212"/>
      <c r="AB104" s="212"/>
      <c r="AC104" s="212"/>
      <c r="AD104" s="212"/>
      <c r="AE104" s="212"/>
      <c r="AF104" s="212"/>
      <c r="AG104" s="212" t="s">
        <v>124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19"/>
      <c r="B105" s="220"/>
      <c r="C105" s="258" t="s">
        <v>220</v>
      </c>
      <c r="D105" s="225"/>
      <c r="E105" s="226">
        <v>28.3828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2"/>
      <c r="AA105" s="212"/>
      <c r="AB105" s="212"/>
      <c r="AC105" s="212"/>
      <c r="AD105" s="212"/>
      <c r="AE105" s="212"/>
      <c r="AF105" s="212"/>
      <c r="AG105" s="212" t="s">
        <v>124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58" t="s">
        <v>221</v>
      </c>
      <c r="D106" s="225"/>
      <c r="E106" s="226">
        <v>0.15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2"/>
      <c r="AA106" s="212"/>
      <c r="AB106" s="212"/>
      <c r="AC106" s="212"/>
      <c r="AD106" s="212"/>
      <c r="AE106" s="212"/>
      <c r="AF106" s="212"/>
      <c r="AG106" s="212" t="s">
        <v>124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3" x14ac:dyDescent="0.2">
      <c r="A107" s="219"/>
      <c r="B107" s="220"/>
      <c r="C107" s="258" t="s">
        <v>222</v>
      </c>
      <c r="D107" s="225"/>
      <c r="E107" s="226">
        <v>18.715399999999999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2"/>
      <c r="AA107" s="212"/>
      <c r="AB107" s="212"/>
      <c r="AC107" s="212"/>
      <c r="AD107" s="212"/>
      <c r="AE107" s="212"/>
      <c r="AF107" s="212"/>
      <c r="AG107" s="212" t="s">
        <v>124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58" t="s">
        <v>223</v>
      </c>
      <c r="D108" s="225"/>
      <c r="E108" s="226">
        <v>23.148499999999999</v>
      </c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2"/>
      <c r="AA108" s="212"/>
      <c r="AB108" s="212"/>
      <c r="AC108" s="212"/>
      <c r="AD108" s="212"/>
      <c r="AE108" s="212"/>
      <c r="AF108" s="212"/>
      <c r="AG108" s="212" t="s">
        <v>124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58" t="s">
        <v>224</v>
      </c>
      <c r="D109" s="225"/>
      <c r="E109" s="226">
        <v>8.6229999999999993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2"/>
      <c r="AA109" s="212"/>
      <c r="AB109" s="212"/>
      <c r="AC109" s="212"/>
      <c r="AD109" s="212"/>
      <c r="AE109" s="212"/>
      <c r="AF109" s="212"/>
      <c r="AG109" s="212" t="s">
        <v>124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3" x14ac:dyDescent="0.2">
      <c r="A110" s="219"/>
      <c r="B110" s="220"/>
      <c r="C110" s="258" t="s">
        <v>225</v>
      </c>
      <c r="D110" s="225"/>
      <c r="E110" s="226">
        <v>38.22</v>
      </c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2"/>
      <c r="AA110" s="212"/>
      <c r="AB110" s="212"/>
      <c r="AC110" s="212"/>
      <c r="AD110" s="212"/>
      <c r="AE110" s="212"/>
      <c r="AF110" s="212"/>
      <c r="AG110" s="212" t="s">
        <v>124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58" t="s">
        <v>226</v>
      </c>
      <c r="D111" s="225"/>
      <c r="E111" s="226">
        <v>2.84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2"/>
      <c r="AA111" s="212"/>
      <c r="AB111" s="212"/>
      <c r="AC111" s="212"/>
      <c r="AD111" s="212"/>
      <c r="AE111" s="212"/>
      <c r="AF111" s="212"/>
      <c r="AG111" s="212" t="s">
        <v>124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">
      <c r="A112" s="219"/>
      <c r="B112" s="220"/>
      <c r="C112" s="258" t="s">
        <v>227</v>
      </c>
      <c r="D112" s="225"/>
      <c r="E112" s="226">
        <v>4.6959999999999997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2"/>
      <c r="AA112" s="212"/>
      <c r="AB112" s="212"/>
      <c r="AC112" s="212"/>
      <c r="AD112" s="212"/>
      <c r="AE112" s="212"/>
      <c r="AF112" s="212"/>
      <c r="AG112" s="212" t="s">
        <v>124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3" x14ac:dyDescent="0.2">
      <c r="A113" s="219"/>
      <c r="B113" s="220"/>
      <c r="C113" s="258" t="s">
        <v>228</v>
      </c>
      <c r="D113" s="225"/>
      <c r="E113" s="226">
        <v>14.3116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2"/>
      <c r="AA113" s="212"/>
      <c r="AB113" s="212"/>
      <c r="AC113" s="212"/>
      <c r="AD113" s="212"/>
      <c r="AE113" s="212"/>
      <c r="AF113" s="212"/>
      <c r="AG113" s="212" t="s">
        <v>124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58" t="s">
        <v>229</v>
      </c>
      <c r="D114" s="225"/>
      <c r="E114" s="226">
        <v>23.789000000000001</v>
      </c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2"/>
      <c r="AA114" s="212"/>
      <c r="AB114" s="212"/>
      <c r="AC114" s="212"/>
      <c r="AD114" s="212"/>
      <c r="AE114" s="212"/>
      <c r="AF114" s="212"/>
      <c r="AG114" s="212" t="s">
        <v>124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58" t="s">
        <v>230</v>
      </c>
      <c r="D115" s="225"/>
      <c r="E115" s="226">
        <v>24.9848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124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3" x14ac:dyDescent="0.2">
      <c r="A116" s="219"/>
      <c r="B116" s="220"/>
      <c r="C116" s="258" t="s">
        <v>231</v>
      </c>
      <c r="D116" s="225"/>
      <c r="E116" s="226">
        <v>23.957999999999998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2"/>
      <c r="AA116" s="212"/>
      <c r="AB116" s="212"/>
      <c r="AC116" s="212"/>
      <c r="AD116" s="212"/>
      <c r="AE116" s="212"/>
      <c r="AF116" s="212"/>
      <c r="AG116" s="212" t="s">
        <v>124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58" t="s">
        <v>232</v>
      </c>
      <c r="D117" s="225"/>
      <c r="E117" s="226">
        <v>10.2948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2"/>
      <c r="AA117" s="212"/>
      <c r="AB117" s="212"/>
      <c r="AC117" s="212"/>
      <c r="AD117" s="212"/>
      <c r="AE117" s="212"/>
      <c r="AF117" s="212"/>
      <c r="AG117" s="212" t="s">
        <v>124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2.5" outlineLevel="3" x14ac:dyDescent="0.2">
      <c r="A118" s="219"/>
      <c r="B118" s="220"/>
      <c r="C118" s="258" t="s">
        <v>233</v>
      </c>
      <c r="D118" s="225"/>
      <c r="E118" s="226">
        <v>5.0868000000000002</v>
      </c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2"/>
      <c r="AA118" s="212"/>
      <c r="AB118" s="212"/>
      <c r="AC118" s="212"/>
      <c r="AD118" s="212"/>
      <c r="AE118" s="212"/>
      <c r="AF118" s="212"/>
      <c r="AG118" s="212" t="s">
        <v>124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58" t="s">
        <v>234</v>
      </c>
      <c r="D119" s="225"/>
      <c r="E119" s="226">
        <v>1.3180000000000001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2"/>
      <c r="AA119" s="212"/>
      <c r="AB119" s="212"/>
      <c r="AC119" s="212"/>
      <c r="AD119" s="212"/>
      <c r="AE119" s="212"/>
      <c r="AF119" s="212"/>
      <c r="AG119" s="212" t="s">
        <v>124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35">
        <v>12</v>
      </c>
      <c r="B120" s="236" t="s">
        <v>235</v>
      </c>
      <c r="C120" s="256" t="s">
        <v>236</v>
      </c>
      <c r="D120" s="237" t="s">
        <v>115</v>
      </c>
      <c r="E120" s="238">
        <v>57.6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38">
        <v>2.9139999999999999E-2</v>
      </c>
      <c r="O120" s="238">
        <f>ROUND(E120*N120,2)</f>
        <v>1.68</v>
      </c>
      <c r="P120" s="238">
        <v>0</v>
      </c>
      <c r="Q120" s="238">
        <f>ROUND(E120*P120,2)</f>
        <v>0</v>
      </c>
      <c r="R120" s="240" t="s">
        <v>150</v>
      </c>
      <c r="S120" s="240" t="s">
        <v>117</v>
      </c>
      <c r="T120" s="241" t="s">
        <v>117</v>
      </c>
      <c r="U120" s="223">
        <v>0.42</v>
      </c>
      <c r="V120" s="223">
        <f>ROUND(E120*U120,2)</f>
        <v>24.19</v>
      </c>
      <c r="W120" s="223"/>
      <c r="X120" s="223" t="s">
        <v>118</v>
      </c>
      <c r="Y120" s="223" t="s">
        <v>119</v>
      </c>
      <c r="Z120" s="212"/>
      <c r="AA120" s="212"/>
      <c r="AB120" s="212"/>
      <c r="AC120" s="212"/>
      <c r="AD120" s="212"/>
      <c r="AE120" s="212"/>
      <c r="AF120" s="212"/>
      <c r="AG120" s="212" t="s">
        <v>120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19"/>
      <c r="B121" s="220"/>
      <c r="C121" s="258" t="s">
        <v>237</v>
      </c>
      <c r="D121" s="225"/>
      <c r="E121" s="226">
        <v>57.6</v>
      </c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2"/>
      <c r="AA121" s="212"/>
      <c r="AB121" s="212"/>
      <c r="AC121" s="212"/>
      <c r="AD121" s="212"/>
      <c r="AE121" s="212"/>
      <c r="AF121" s="212"/>
      <c r="AG121" s="212" t="s">
        <v>124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2">
      <c r="A122" s="219"/>
      <c r="B122" s="220"/>
      <c r="C122" s="258" t="s">
        <v>238</v>
      </c>
      <c r="D122" s="225"/>
      <c r="E122" s="226"/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124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35">
        <v>13</v>
      </c>
      <c r="B123" s="236" t="s">
        <v>239</v>
      </c>
      <c r="C123" s="256" t="s">
        <v>240</v>
      </c>
      <c r="D123" s="237" t="s">
        <v>115</v>
      </c>
      <c r="E123" s="238">
        <v>288.17669999999998</v>
      </c>
      <c r="F123" s="239"/>
      <c r="G123" s="240">
        <f>ROUND(E123*F123,2)</f>
        <v>0</v>
      </c>
      <c r="H123" s="239"/>
      <c r="I123" s="240">
        <f>ROUND(E123*H123,2)</f>
        <v>0</v>
      </c>
      <c r="J123" s="239"/>
      <c r="K123" s="240">
        <f>ROUND(E123*J123,2)</f>
        <v>0</v>
      </c>
      <c r="L123" s="240">
        <v>21</v>
      </c>
      <c r="M123" s="240">
        <f>G123*(1+L123/100)</f>
        <v>0</v>
      </c>
      <c r="N123" s="238">
        <v>0</v>
      </c>
      <c r="O123" s="238">
        <f>ROUND(E123*N123,2)</f>
        <v>0</v>
      </c>
      <c r="P123" s="238">
        <v>0</v>
      </c>
      <c r="Q123" s="238">
        <f>ROUND(E123*P123,2)</f>
        <v>0</v>
      </c>
      <c r="R123" s="240" t="s">
        <v>150</v>
      </c>
      <c r="S123" s="240" t="s">
        <v>117</v>
      </c>
      <c r="T123" s="241" t="s">
        <v>117</v>
      </c>
      <c r="U123" s="223">
        <v>0.04</v>
      </c>
      <c r="V123" s="223">
        <f>ROUND(E123*U123,2)</f>
        <v>11.53</v>
      </c>
      <c r="W123" s="223"/>
      <c r="X123" s="223" t="s">
        <v>118</v>
      </c>
      <c r="Y123" s="223" t="s">
        <v>119</v>
      </c>
      <c r="Z123" s="212"/>
      <c r="AA123" s="212"/>
      <c r="AB123" s="212"/>
      <c r="AC123" s="212"/>
      <c r="AD123" s="212"/>
      <c r="AE123" s="212"/>
      <c r="AF123" s="212"/>
      <c r="AG123" s="212" t="s">
        <v>120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">
      <c r="A124" s="219"/>
      <c r="B124" s="220"/>
      <c r="C124" s="258" t="s">
        <v>241</v>
      </c>
      <c r="D124" s="225"/>
      <c r="E124" s="226">
        <v>6.3680000000000003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2"/>
      <c r="AA124" s="212"/>
      <c r="AB124" s="212"/>
      <c r="AC124" s="212"/>
      <c r="AD124" s="212"/>
      <c r="AE124" s="212"/>
      <c r="AF124" s="212"/>
      <c r="AG124" s="212" t="s">
        <v>124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19"/>
      <c r="B125" s="220"/>
      <c r="C125" s="258" t="s">
        <v>242</v>
      </c>
      <c r="D125" s="225"/>
      <c r="E125" s="226">
        <v>7.3650000000000002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2"/>
      <c r="AA125" s="212"/>
      <c r="AB125" s="212"/>
      <c r="AC125" s="212"/>
      <c r="AD125" s="212"/>
      <c r="AE125" s="212"/>
      <c r="AF125" s="212"/>
      <c r="AG125" s="212" t="s">
        <v>124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">
      <c r="A126" s="219"/>
      <c r="B126" s="220"/>
      <c r="C126" s="258" t="s">
        <v>217</v>
      </c>
      <c r="D126" s="225"/>
      <c r="E126" s="226">
        <v>22.59</v>
      </c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2"/>
      <c r="AA126" s="212"/>
      <c r="AB126" s="212"/>
      <c r="AC126" s="212"/>
      <c r="AD126" s="212"/>
      <c r="AE126" s="212"/>
      <c r="AF126" s="212"/>
      <c r="AG126" s="212" t="s">
        <v>124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3" x14ac:dyDescent="0.2">
      <c r="A127" s="219"/>
      <c r="B127" s="220"/>
      <c r="C127" s="258" t="s">
        <v>243</v>
      </c>
      <c r="D127" s="225"/>
      <c r="E127" s="226">
        <v>7.165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2"/>
      <c r="AA127" s="212"/>
      <c r="AB127" s="212"/>
      <c r="AC127" s="212"/>
      <c r="AD127" s="212"/>
      <c r="AE127" s="212"/>
      <c r="AF127" s="212"/>
      <c r="AG127" s="212" t="s">
        <v>124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19"/>
      <c r="B128" s="220"/>
      <c r="C128" s="258" t="s">
        <v>219</v>
      </c>
      <c r="D128" s="225"/>
      <c r="E128" s="226">
        <v>16.170000000000002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2"/>
      <c r="AA128" s="212"/>
      <c r="AB128" s="212"/>
      <c r="AC128" s="212"/>
      <c r="AD128" s="212"/>
      <c r="AE128" s="212"/>
      <c r="AF128" s="212"/>
      <c r="AG128" s="212" t="s">
        <v>124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58" t="s">
        <v>220</v>
      </c>
      <c r="D129" s="225"/>
      <c r="E129" s="226">
        <v>28.3828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2"/>
      <c r="AA129" s="212"/>
      <c r="AB129" s="212"/>
      <c r="AC129" s="212"/>
      <c r="AD129" s="212"/>
      <c r="AE129" s="212"/>
      <c r="AF129" s="212"/>
      <c r="AG129" s="212" t="s">
        <v>124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58" t="s">
        <v>221</v>
      </c>
      <c r="D130" s="225"/>
      <c r="E130" s="226">
        <v>0.15</v>
      </c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2"/>
      <c r="AA130" s="212"/>
      <c r="AB130" s="212"/>
      <c r="AC130" s="212"/>
      <c r="AD130" s="212"/>
      <c r="AE130" s="212"/>
      <c r="AF130" s="212"/>
      <c r="AG130" s="212" t="s">
        <v>124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3" x14ac:dyDescent="0.2">
      <c r="A131" s="219"/>
      <c r="B131" s="220"/>
      <c r="C131" s="258" t="s">
        <v>244</v>
      </c>
      <c r="D131" s="225"/>
      <c r="E131" s="226">
        <v>18.715399999999999</v>
      </c>
      <c r="F131" s="223"/>
      <c r="G131" s="223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2"/>
      <c r="AA131" s="212"/>
      <c r="AB131" s="212"/>
      <c r="AC131" s="212"/>
      <c r="AD131" s="212"/>
      <c r="AE131" s="212"/>
      <c r="AF131" s="212"/>
      <c r="AG131" s="212" t="s">
        <v>124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58" t="s">
        <v>223</v>
      </c>
      <c r="D132" s="225"/>
      <c r="E132" s="226">
        <v>23.148499999999999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2"/>
      <c r="AA132" s="212"/>
      <c r="AB132" s="212"/>
      <c r="AC132" s="212"/>
      <c r="AD132" s="212"/>
      <c r="AE132" s="212"/>
      <c r="AF132" s="212"/>
      <c r="AG132" s="212" t="s">
        <v>124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58" t="s">
        <v>245</v>
      </c>
      <c r="D133" s="225"/>
      <c r="E133" s="226">
        <v>8.6229999999999993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2"/>
      <c r="AA133" s="212"/>
      <c r="AB133" s="212"/>
      <c r="AC133" s="212"/>
      <c r="AD133" s="212"/>
      <c r="AE133" s="212"/>
      <c r="AF133" s="212"/>
      <c r="AG133" s="212" t="s">
        <v>124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3" x14ac:dyDescent="0.2">
      <c r="A134" s="219"/>
      <c r="B134" s="220"/>
      <c r="C134" s="258" t="s">
        <v>246</v>
      </c>
      <c r="D134" s="225"/>
      <c r="E134" s="226">
        <v>38.22</v>
      </c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2"/>
      <c r="AA134" s="212"/>
      <c r="AB134" s="212"/>
      <c r="AC134" s="212"/>
      <c r="AD134" s="212"/>
      <c r="AE134" s="212"/>
      <c r="AF134" s="212"/>
      <c r="AG134" s="212" t="s">
        <v>124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58" t="s">
        <v>226</v>
      </c>
      <c r="D135" s="225"/>
      <c r="E135" s="226">
        <v>2.84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2"/>
      <c r="AA135" s="212"/>
      <c r="AB135" s="212"/>
      <c r="AC135" s="212"/>
      <c r="AD135" s="212"/>
      <c r="AE135" s="212"/>
      <c r="AF135" s="212"/>
      <c r="AG135" s="212" t="s">
        <v>124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58" t="s">
        <v>247</v>
      </c>
      <c r="D136" s="225"/>
      <c r="E136" s="226">
        <v>4.6959999999999997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2"/>
      <c r="AA136" s="212"/>
      <c r="AB136" s="212"/>
      <c r="AC136" s="212"/>
      <c r="AD136" s="212"/>
      <c r="AE136" s="212"/>
      <c r="AF136" s="212"/>
      <c r="AG136" s="212" t="s">
        <v>124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3" x14ac:dyDescent="0.2">
      <c r="A137" s="219"/>
      <c r="B137" s="220"/>
      <c r="C137" s="258" t="s">
        <v>248</v>
      </c>
      <c r="D137" s="225"/>
      <c r="E137" s="226">
        <v>14.3116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2"/>
      <c r="AA137" s="212"/>
      <c r="AB137" s="212"/>
      <c r="AC137" s="212"/>
      <c r="AD137" s="212"/>
      <c r="AE137" s="212"/>
      <c r="AF137" s="212"/>
      <c r="AG137" s="212" t="s">
        <v>124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19"/>
      <c r="B138" s="220"/>
      <c r="C138" s="258" t="s">
        <v>229</v>
      </c>
      <c r="D138" s="225"/>
      <c r="E138" s="226">
        <v>23.789000000000001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2"/>
      <c r="AA138" s="212"/>
      <c r="AB138" s="212"/>
      <c r="AC138" s="212"/>
      <c r="AD138" s="212"/>
      <c r="AE138" s="212"/>
      <c r="AF138" s="212"/>
      <c r="AG138" s="212" t="s">
        <v>124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">
      <c r="A139" s="219"/>
      <c r="B139" s="220"/>
      <c r="C139" s="258" t="s">
        <v>230</v>
      </c>
      <c r="D139" s="225"/>
      <c r="E139" s="226">
        <v>24.9848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2"/>
      <c r="AA139" s="212"/>
      <c r="AB139" s="212"/>
      <c r="AC139" s="212"/>
      <c r="AD139" s="212"/>
      <c r="AE139" s="212"/>
      <c r="AF139" s="212"/>
      <c r="AG139" s="212" t="s">
        <v>124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3" x14ac:dyDescent="0.2">
      <c r="A140" s="219"/>
      <c r="B140" s="220"/>
      <c r="C140" s="258" t="s">
        <v>249</v>
      </c>
      <c r="D140" s="225"/>
      <c r="E140" s="226">
        <v>23.957999999999998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2"/>
      <c r="AA140" s="212"/>
      <c r="AB140" s="212"/>
      <c r="AC140" s="212"/>
      <c r="AD140" s="212"/>
      <c r="AE140" s="212"/>
      <c r="AF140" s="212"/>
      <c r="AG140" s="212" t="s">
        <v>124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58" t="s">
        <v>232</v>
      </c>
      <c r="D141" s="225"/>
      <c r="E141" s="226">
        <v>10.2948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2"/>
      <c r="AA141" s="212"/>
      <c r="AB141" s="212"/>
      <c r="AC141" s="212"/>
      <c r="AD141" s="212"/>
      <c r="AE141" s="212"/>
      <c r="AF141" s="212"/>
      <c r="AG141" s="212" t="s">
        <v>124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2.5" outlineLevel="3" x14ac:dyDescent="0.2">
      <c r="A142" s="219"/>
      <c r="B142" s="220"/>
      <c r="C142" s="258" t="s">
        <v>250</v>
      </c>
      <c r="D142" s="225"/>
      <c r="E142" s="226">
        <v>5.0868000000000002</v>
      </c>
      <c r="F142" s="223"/>
      <c r="G142" s="223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2"/>
      <c r="AA142" s="212"/>
      <c r="AB142" s="212"/>
      <c r="AC142" s="212"/>
      <c r="AD142" s="212"/>
      <c r="AE142" s="212"/>
      <c r="AF142" s="212"/>
      <c r="AG142" s="212" t="s">
        <v>124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58" t="s">
        <v>234</v>
      </c>
      <c r="D143" s="225"/>
      <c r="E143" s="226">
        <v>1.3180000000000001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2"/>
      <c r="AA143" s="212"/>
      <c r="AB143" s="212"/>
      <c r="AC143" s="212"/>
      <c r="AD143" s="212"/>
      <c r="AE143" s="212"/>
      <c r="AF143" s="212"/>
      <c r="AG143" s="212" t="s">
        <v>124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28" t="s">
        <v>111</v>
      </c>
      <c r="B144" s="229" t="s">
        <v>65</v>
      </c>
      <c r="C144" s="255" t="s">
        <v>66</v>
      </c>
      <c r="D144" s="230"/>
      <c r="E144" s="231"/>
      <c r="F144" s="232"/>
      <c r="G144" s="232">
        <f>SUMIF(AG145:AG149,"&lt;&gt;NOR",G145:G149)</f>
        <v>0</v>
      </c>
      <c r="H144" s="232"/>
      <c r="I144" s="232">
        <f>SUM(I145:I149)</f>
        <v>0</v>
      </c>
      <c r="J144" s="232"/>
      <c r="K144" s="232">
        <f>SUM(K145:K149)</f>
        <v>0</v>
      </c>
      <c r="L144" s="232"/>
      <c r="M144" s="232">
        <f>SUM(M145:M149)</f>
        <v>0</v>
      </c>
      <c r="N144" s="231"/>
      <c r="O144" s="231">
        <f>SUM(O145:O149)</f>
        <v>0</v>
      </c>
      <c r="P144" s="231"/>
      <c r="Q144" s="231">
        <f>SUM(Q145:Q149)</f>
        <v>0</v>
      </c>
      <c r="R144" s="232"/>
      <c r="S144" s="232"/>
      <c r="T144" s="233"/>
      <c r="U144" s="227"/>
      <c r="V144" s="227">
        <f>SUM(V145:V149)</f>
        <v>124</v>
      </c>
      <c r="W144" s="227"/>
      <c r="X144" s="227"/>
      <c r="Y144" s="227"/>
      <c r="AG144" t="s">
        <v>112</v>
      </c>
    </row>
    <row r="145" spans="1:60" outlineLevel="1" x14ac:dyDescent="0.2">
      <c r="A145" s="235">
        <v>14</v>
      </c>
      <c r="B145" s="236" t="s">
        <v>251</v>
      </c>
      <c r="C145" s="256" t="s">
        <v>252</v>
      </c>
      <c r="D145" s="237" t="s">
        <v>253</v>
      </c>
      <c r="E145" s="238">
        <v>100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21</v>
      </c>
      <c r="M145" s="240">
        <f>G145*(1+L145/100)</f>
        <v>0</v>
      </c>
      <c r="N145" s="238">
        <v>0</v>
      </c>
      <c r="O145" s="238">
        <f>ROUND(E145*N145,2)</f>
        <v>0</v>
      </c>
      <c r="P145" s="238">
        <v>0</v>
      </c>
      <c r="Q145" s="238">
        <f>ROUND(E145*P145,2)</f>
        <v>0</v>
      </c>
      <c r="R145" s="240" t="s">
        <v>254</v>
      </c>
      <c r="S145" s="240" t="s">
        <v>117</v>
      </c>
      <c r="T145" s="241" t="s">
        <v>117</v>
      </c>
      <c r="U145" s="223">
        <v>1</v>
      </c>
      <c r="V145" s="223">
        <f>ROUND(E145*U145,2)</f>
        <v>100</v>
      </c>
      <c r="W145" s="223"/>
      <c r="X145" s="223" t="s">
        <v>66</v>
      </c>
      <c r="Y145" s="223" t="s">
        <v>119</v>
      </c>
      <c r="Z145" s="212"/>
      <c r="AA145" s="212"/>
      <c r="AB145" s="212"/>
      <c r="AC145" s="212"/>
      <c r="AD145" s="212"/>
      <c r="AE145" s="212"/>
      <c r="AF145" s="212"/>
      <c r="AG145" s="212" t="s">
        <v>255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58" t="s">
        <v>256</v>
      </c>
      <c r="D146" s="225"/>
      <c r="E146" s="226">
        <v>100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2"/>
      <c r="AA146" s="212"/>
      <c r="AB146" s="212"/>
      <c r="AC146" s="212"/>
      <c r="AD146" s="212"/>
      <c r="AE146" s="212"/>
      <c r="AF146" s="212"/>
      <c r="AG146" s="212" t="s">
        <v>124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6">
        <v>15</v>
      </c>
      <c r="B147" s="247" t="s">
        <v>257</v>
      </c>
      <c r="C147" s="261" t="s">
        <v>258</v>
      </c>
      <c r="D147" s="248" t="s">
        <v>0</v>
      </c>
      <c r="E147" s="249">
        <v>5000</v>
      </c>
      <c r="F147" s="250"/>
      <c r="G147" s="251">
        <f>ROUND(E147*F147,2)</f>
        <v>0</v>
      </c>
      <c r="H147" s="250"/>
      <c r="I147" s="251">
        <f>ROUND(E147*H147,2)</f>
        <v>0</v>
      </c>
      <c r="J147" s="250"/>
      <c r="K147" s="251">
        <f>ROUND(E147*J147,2)</f>
        <v>0</v>
      </c>
      <c r="L147" s="251">
        <v>21</v>
      </c>
      <c r="M147" s="251">
        <f>G147*(1+L147/100)</f>
        <v>0</v>
      </c>
      <c r="N147" s="249">
        <v>0</v>
      </c>
      <c r="O147" s="249">
        <f>ROUND(E147*N147,2)</f>
        <v>0</v>
      </c>
      <c r="P147" s="249">
        <v>0</v>
      </c>
      <c r="Q147" s="249">
        <f>ROUND(E147*P147,2)</f>
        <v>0</v>
      </c>
      <c r="R147" s="251"/>
      <c r="S147" s="251" t="s">
        <v>117</v>
      </c>
      <c r="T147" s="252" t="s">
        <v>117</v>
      </c>
      <c r="U147" s="223">
        <v>4.7999999999999996E-3</v>
      </c>
      <c r="V147" s="223">
        <f>ROUND(E147*U147,2)</f>
        <v>24</v>
      </c>
      <c r="W147" s="223"/>
      <c r="X147" s="223" t="s">
        <v>118</v>
      </c>
      <c r="Y147" s="223" t="s">
        <v>119</v>
      </c>
      <c r="Z147" s="212"/>
      <c r="AA147" s="212"/>
      <c r="AB147" s="212"/>
      <c r="AC147" s="212"/>
      <c r="AD147" s="212"/>
      <c r="AE147" s="212"/>
      <c r="AF147" s="212"/>
      <c r="AG147" s="212" t="s">
        <v>120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35">
        <v>16</v>
      </c>
      <c r="B148" s="236" t="s">
        <v>259</v>
      </c>
      <c r="C148" s="256" t="s">
        <v>260</v>
      </c>
      <c r="D148" s="237" t="s">
        <v>0</v>
      </c>
      <c r="E148" s="238">
        <v>5000</v>
      </c>
      <c r="F148" s="239"/>
      <c r="G148" s="240">
        <f>ROUND(E148*F148,2)</f>
        <v>0</v>
      </c>
      <c r="H148" s="239"/>
      <c r="I148" s="240">
        <f>ROUND(E148*H148,2)</f>
        <v>0</v>
      </c>
      <c r="J148" s="239"/>
      <c r="K148" s="240">
        <f>ROUND(E148*J148,2)</f>
        <v>0</v>
      </c>
      <c r="L148" s="240">
        <v>21</v>
      </c>
      <c r="M148" s="240">
        <f>G148*(1+L148/100)</f>
        <v>0</v>
      </c>
      <c r="N148" s="238">
        <v>0</v>
      </c>
      <c r="O148" s="238">
        <f>ROUND(E148*N148,2)</f>
        <v>0</v>
      </c>
      <c r="P148" s="238">
        <v>0</v>
      </c>
      <c r="Q148" s="238">
        <f>ROUND(E148*P148,2)</f>
        <v>0</v>
      </c>
      <c r="R148" s="240"/>
      <c r="S148" s="240" t="s">
        <v>201</v>
      </c>
      <c r="T148" s="241" t="s">
        <v>202</v>
      </c>
      <c r="U148" s="223">
        <v>0</v>
      </c>
      <c r="V148" s="223">
        <f>ROUND(E148*U148,2)</f>
        <v>0</v>
      </c>
      <c r="W148" s="223"/>
      <c r="X148" s="223" t="s">
        <v>118</v>
      </c>
      <c r="Y148" s="223" t="s">
        <v>119</v>
      </c>
      <c r="Z148" s="212"/>
      <c r="AA148" s="212"/>
      <c r="AB148" s="212"/>
      <c r="AC148" s="212"/>
      <c r="AD148" s="212"/>
      <c r="AE148" s="212"/>
      <c r="AF148" s="212"/>
      <c r="AG148" s="212" t="s">
        <v>120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19"/>
      <c r="B149" s="220"/>
      <c r="C149" s="259" t="s">
        <v>261</v>
      </c>
      <c r="D149" s="244"/>
      <c r="E149" s="244"/>
      <c r="F149" s="244"/>
      <c r="G149" s="244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2"/>
      <c r="AA149" s="212"/>
      <c r="AB149" s="212"/>
      <c r="AC149" s="212"/>
      <c r="AD149" s="212"/>
      <c r="AE149" s="212"/>
      <c r="AF149" s="212"/>
      <c r="AG149" s="212" t="s">
        <v>135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x14ac:dyDescent="0.2">
      <c r="A150" s="228" t="s">
        <v>111</v>
      </c>
      <c r="B150" s="229" t="s">
        <v>67</v>
      </c>
      <c r="C150" s="255" t="s">
        <v>68</v>
      </c>
      <c r="D150" s="230"/>
      <c r="E150" s="231"/>
      <c r="F150" s="232"/>
      <c r="G150" s="232">
        <f>SUMIF(AG151:AG189,"&lt;&gt;NOR",G151:G189)</f>
        <v>0</v>
      </c>
      <c r="H150" s="232"/>
      <c r="I150" s="232">
        <f>SUM(I151:I189)</f>
        <v>0</v>
      </c>
      <c r="J150" s="232"/>
      <c r="K150" s="232">
        <f>SUM(K151:K189)</f>
        <v>0</v>
      </c>
      <c r="L150" s="232"/>
      <c r="M150" s="232">
        <f>SUM(M151:M189)</f>
        <v>0</v>
      </c>
      <c r="N150" s="231"/>
      <c r="O150" s="231">
        <f>SUM(O151:O189)</f>
        <v>0.19</v>
      </c>
      <c r="P150" s="231"/>
      <c r="Q150" s="231">
        <f>SUM(Q151:Q189)</f>
        <v>0</v>
      </c>
      <c r="R150" s="232"/>
      <c r="S150" s="232"/>
      <c r="T150" s="233"/>
      <c r="U150" s="227"/>
      <c r="V150" s="227">
        <f>SUM(V151:V189)</f>
        <v>135.53</v>
      </c>
      <c r="W150" s="227"/>
      <c r="X150" s="227"/>
      <c r="Y150" s="227"/>
      <c r="AG150" t="s">
        <v>112</v>
      </c>
    </row>
    <row r="151" spans="1:60" ht="22.5" outlineLevel="1" x14ac:dyDescent="0.2">
      <c r="A151" s="235">
        <v>17</v>
      </c>
      <c r="B151" s="236" t="s">
        <v>262</v>
      </c>
      <c r="C151" s="256" t="s">
        <v>263</v>
      </c>
      <c r="D151" s="237" t="s">
        <v>149</v>
      </c>
      <c r="E151" s="238">
        <v>147</v>
      </c>
      <c r="F151" s="239"/>
      <c r="G151" s="240">
        <f>ROUND(E151*F151,2)</f>
        <v>0</v>
      </c>
      <c r="H151" s="239"/>
      <c r="I151" s="240">
        <f>ROUND(E151*H151,2)</f>
        <v>0</v>
      </c>
      <c r="J151" s="239"/>
      <c r="K151" s="240">
        <f>ROUND(E151*J151,2)</f>
        <v>0</v>
      </c>
      <c r="L151" s="240">
        <v>21</v>
      </c>
      <c r="M151" s="240">
        <f>G151*(1+L151/100)</f>
        <v>0</v>
      </c>
      <c r="N151" s="238">
        <v>8.0000000000000007E-5</v>
      </c>
      <c r="O151" s="238">
        <f>ROUND(E151*N151,2)</f>
        <v>0.01</v>
      </c>
      <c r="P151" s="238">
        <v>0</v>
      </c>
      <c r="Q151" s="238">
        <f>ROUND(E151*P151,2)</f>
        <v>0</v>
      </c>
      <c r="R151" s="240" t="s">
        <v>133</v>
      </c>
      <c r="S151" s="240" t="s">
        <v>117</v>
      </c>
      <c r="T151" s="241" t="s">
        <v>117</v>
      </c>
      <c r="U151" s="223">
        <v>0.28999999999999998</v>
      </c>
      <c r="V151" s="223">
        <f>ROUND(E151*U151,2)</f>
        <v>42.63</v>
      </c>
      <c r="W151" s="223"/>
      <c r="X151" s="223" t="s">
        <v>118</v>
      </c>
      <c r="Y151" s="223" t="s">
        <v>119</v>
      </c>
      <c r="Z151" s="212"/>
      <c r="AA151" s="212"/>
      <c r="AB151" s="212"/>
      <c r="AC151" s="212"/>
      <c r="AD151" s="212"/>
      <c r="AE151" s="212"/>
      <c r="AF151" s="212"/>
      <c r="AG151" s="212" t="s">
        <v>120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">
      <c r="A152" s="219"/>
      <c r="B152" s="220"/>
      <c r="C152" s="257" t="s">
        <v>264</v>
      </c>
      <c r="D152" s="242"/>
      <c r="E152" s="242"/>
      <c r="F152" s="242"/>
      <c r="G152" s="242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2"/>
      <c r="AA152" s="212"/>
      <c r="AB152" s="212"/>
      <c r="AC152" s="212"/>
      <c r="AD152" s="212"/>
      <c r="AE152" s="212"/>
      <c r="AF152" s="212"/>
      <c r="AG152" s="212" t="s">
        <v>122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">
      <c r="A153" s="219"/>
      <c r="B153" s="220"/>
      <c r="C153" s="258" t="s">
        <v>265</v>
      </c>
      <c r="D153" s="225"/>
      <c r="E153" s="226">
        <v>3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2"/>
      <c r="AA153" s="212"/>
      <c r="AB153" s="212"/>
      <c r="AC153" s="212"/>
      <c r="AD153" s="212"/>
      <c r="AE153" s="212"/>
      <c r="AF153" s="212"/>
      <c r="AG153" s="212" t="s">
        <v>124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2">
      <c r="A154" s="219"/>
      <c r="B154" s="220"/>
      <c r="C154" s="258" t="s">
        <v>266</v>
      </c>
      <c r="D154" s="225"/>
      <c r="E154" s="226">
        <v>16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2"/>
      <c r="AA154" s="212"/>
      <c r="AB154" s="212"/>
      <c r="AC154" s="212"/>
      <c r="AD154" s="212"/>
      <c r="AE154" s="212"/>
      <c r="AF154" s="212"/>
      <c r="AG154" s="212" t="s">
        <v>124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">
      <c r="A155" s="219"/>
      <c r="B155" s="220"/>
      <c r="C155" s="258" t="s">
        <v>267</v>
      </c>
      <c r="D155" s="225"/>
      <c r="E155" s="226">
        <v>35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2"/>
      <c r="AA155" s="212"/>
      <c r="AB155" s="212"/>
      <c r="AC155" s="212"/>
      <c r="AD155" s="212"/>
      <c r="AE155" s="212"/>
      <c r="AF155" s="212"/>
      <c r="AG155" s="212" t="s">
        <v>124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19"/>
      <c r="B156" s="220"/>
      <c r="C156" s="258" t="s">
        <v>268</v>
      </c>
      <c r="D156" s="225"/>
      <c r="E156" s="226">
        <v>23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2"/>
      <c r="AA156" s="212"/>
      <c r="AB156" s="212"/>
      <c r="AC156" s="212"/>
      <c r="AD156" s="212"/>
      <c r="AE156" s="212"/>
      <c r="AF156" s="212"/>
      <c r="AG156" s="212" t="s">
        <v>124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58" t="s">
        <v>269</v>
      </c>
      <c r="D157" s="225"/>
      <c r="E157" s="226">
        <v>4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2"/>
      <c r="AA157" s="212"/>
      <c r="AB157" s="212"/>
      <c r="AC157" s="212"/>
      <c r="AD157" s="212"/>
      <c r="AE157" s="212"/>
      <c r="AF157" s="212"/>
      <c r="AG157" s="212" t="s">
        <v>124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58" t="s">
        <v>270</v>
      </c>
      <c r="D158" s="225"/>
      <c r="E158" s="226">
        <v>14</v>
      </c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2"/>
      <c r="AA158" s="212"/>
      <c r="AB158" s="212"/>
      <c r="AC158" s="212"/>
      <c r="AD158" s="212"/>
      <c r="AE158" s="212"/>
      <c r="AF158" s="212"/>
      <c r="AG158" s="212" t="s">
        <v>124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19"/>
      <c r="B159" s="220"/>
      <c r="C159" s="258" t="s">
        <v>271</v>
      </c>
      <c r="D159" s="225"/>
      <c r="E159" s="226">
        <v>4</v>
      </c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2"/>
      <c r="AA159" s="212"/>
      <c r="AB159" s="212"/>
      <c r="AC159" s="212"/>
      <c r="AD159" s="212"/>
      <c r="AE159" s="212"/>
      <c r="AF159" s="212"/>
      <c r="AG159" s="212" t="s">
        <v>124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58" t="s">
        <v>272</v>
      </c>
      <c r="D160" s="225"/>
      <c r="E160" s="226">
        <v>30</v>
      </c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2"/>
      <c r="AA160" s="212"/>
      <c r="AB160" s="212"/>
      <c r="AC160" s="212"/>
      <c r="AD160" s="212"/>
      <c r="AE160" s="212"/>
      <c r="AF160" s="212"/>
      <c r="AG160" s="212" t="s">
        <v>124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58" t="s">
        <v>273</v>
      </c>
      <c r="D161" s="225"/>
      <c r="E161" s="226">
        <v>17</v>
      </c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2"/>
      <c r="AA161" s="212"/>
      <c r="AB161" s="212"/>
      <c r="AC161" s="212"/>
      <c r="AD161" s="212"/>
      <c r="AE161" s="212"/>
      <c r="AF161" s="212"/>
      <c r="AG161" s="212" t="s">
        <v>124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19"/>
      <c r="B162" s="220"/>
      <c r="C162" s="258" t="s">
        <v>274</v>
      </c>
      <c r="D162" s="225"/>
      <c r="E162" s="226">
        <v>1</v>
      </c>
      <c r="F162" s="223"/>
      <c r="G162" s="223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2"/>
      <c r="AA162" s="212"/>
      <c r="AB162" s="212"/>
      <c r="AC162" s="212"/>
      <c r="AD162" s="212"/>
      <c r="AE162" s="212"/>
      <c r="AF162" s="212"/>
      <c r="AG162" s="212" t="s">
        <v>124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35">
        <v>18</v>
      </c>
      <c r="B163" s="236" t="s">
        <v>275</v>
      </c>
      <c r="C163" s="256" t="s">
        <v>276</v>
      </c>
      <c r="D163" s="237" t="s">
        <v>149</v>
      </c>
      <c r="E163" s="238">
        <v>588</v>
      </c>
      <c r="F163" s="239"/>
      <c r="G163" s="240">
        <f>ROUND(E163*F163,2)</f>
        <v>0</v>
      </c>
      <c r="H163" s="239"/>
      <c r="I163" s="240">
        <f>ROUND(E163*H163,2)</f>
        <v>0</v>
      </c>
      <c r="J163" s="239"/>
      <c r="K163" s="240">
        <f>ROUND(E163*J163,2)</f>
        <v>0</v>
      </c>
      <c r="L163" s="240">
        <v>21</v>
      </c>
      <c r="M163" s="240">
        <f>G163*(1+L163/100)</f>
        <v>0</v>
      </c>
      <c r="N163" s="238">
        <v>0</v>
      </c>
      <c r="O163" s="238">
        <f>ROUND(E163*N163,2)</f>
        <v>0</v>
      </c>
      <c r="P163" s="238">
        <v>0</v>
      </c>
      <c r="Q163" s="238">
        <f>ROUND(E163*P163,2)</f>
        <v>0</v>
      </c>
      <c r="R163" s="240" t="s">
        <v>277</v>
      </c>
      <c r="S163" s="240" t="s">
        <v>117</v>
      </c>
      <c r="T163" s="241" t="s">
        <v>117</v>
      </c>
      <c r="U163" s="223">
        <v>0.158</v>
      </c>
      <c r="V163" s="223">
        <f>ROUND(E163*U163,2)</f>
        <v>92.9</v>
      </c>
      <c r="W163" s="223"/>
      <c r="X163" s="223" t="s">
        <v>118</v>
      </c>
      <c r="Y163" s="223" t="s">
        <v>119</v>
      </c>
      <c r="Z163" s="212"/>
      <c r="AA163" s="212"/>
      <c r="AB163" s="212"/>
      <c r="AC163" s="212"/>
      <c r="AD163" s="212"/>
      <c r="AE163" s="212"/>
      <c r="AF163" s="212"/>
      <c r="AG163" s="212" t="s">
        <v>120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2">
      <c r="A164" s="219"/>
      <c r="B164" s="220"/>
      <c r="C164" s="258" t="s">
        <v>278</v>
      </c>
      <c r="D164" s="225"/>
      <c r="E164" s="226">
        <v>12</v>
      </c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2"/>
      <c r="AA164" s="212"/>
      <c r="AB164" s="212"/>
      <c r="AC164" s="212"/>
      <c r="AD164" s="212"/>
      <c r="AE164" s="212"/>
      <c r="AF164" s="212"/>
      <c r="AG164" s="212" t="s">
        <v>124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19"/>
      <c r="B165" s="220"/>
      <c r="C165" s="258" t="s">
        <v>279</v>
      </c>
      <c r="D165" s="225"/>
      <c r="E165" s="226">
        <v>64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2"/>
      <c r="AA165" s="212"/>
      <c r="AB165" s="212"/>
      <c r="AC165" s="212"/>
      <c r="AD165" s="212"/>
      <c r="AE165" s="212"/>
      <c r="AF165" s="212"/>
      <c r="AG165" s="212" t="s">
        <v>124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19"/>
      <c r="B166" s="220"/>
      <c r="C166" s="258" t="s">
        <v>280</v>
      </c>
      <c r="D166" s="225"/>
      <c r="E166" s="226">
        <v>140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2"/>
      <c r="AA166" s="212"/>
      <c r="AB166" s="212"/>
      <c r="AC166" s="212"/>
      <c r="AD166" s="212"/>
      <c r="AE166" s="212"/>
      <c r="AF166" s="212"/>
      <c r="AG166" s="212" t="s">
        <v>124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19"/>
      <c r="B167" s="220"/>
      <c r="C167" s="258" t="s">
        <v>281</v>
      </c>
      <c r="D167" s="225"/>
      <c r="E167" s="226">
        <v>92</v>
      </c>
      <c r="F167" s="223"/>
      <c r="G167" s="223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2"/>
      <c r="AA167" s="212"/>
      <c r="AB167" s="212"/>
      <c r="AC167" s="212"/>
      <c r="AD167" s="212"/>
      <c r="AE167" s="212"/>
      <c r="AF167" s="212"/>
      <c r="AG167" s="212" t="s">
        <v>124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2">
      <c r="A168" s="219"/>
      <c r="B168" s="220"/>
      <c r="C168" s="258" t="s">
        <v>282</v>
      </c>
      <c r="D168" s="225"/>
      <c r="E168" s="226">
        <v>16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2"/>
      <c r="AA168" s="212"/>
      <c r="AB168" s="212"/>
      <c r="AC168" s="212"/>
      <c r="AD168" s="212"/>
      <c r="AE168" s="212"/>
      <c r="AF168" s="212"/>
      <c r="AG168" s="212" t="s">
        <v>124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58" t="s">
        <v>283</v>
      </c>
      <c r="D169" s="225"/>
      <c r="E169" s="226">
        <v>56</v>
      </c>
      <c r="F169" s="223"/>
      <c r="G169" s="223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2"/>
      <c r="AA169" s="212"/>
      <c r="AB169" s="212"/>
      <c r="AC169" s="212"/>
      <c r="AD169" s="212"/>
      <c r="AE169" s="212"/>
      <c r="AF169" s="212"/>
      <c r="AG169" s="212" t="s">
        <v>124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58" t="s">
        <v>284</v>
      </c>
      <c r="D170" s="225"/>
      <c r="E170" s="226">
        <v>16</v>
      </c>
      <c r="F170" s="223"/>
      <c r="G170" s="223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2"/>
      <c r="AA170" s="212"/>
      <c r="AB170" s="212"/>
      <c r="AC170" s="212"/>
      <c r="AD170" s="212"/>
      <c r="AE170" s="212"/>
      <c r="AF170" s="212"/>
      <c r="AG170" s="212" t="s">
        <v>124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19"/>
      <c r="B171" s="220"/>
      <c r="C171" s="258" t="s">
        <v>285</v>
      </c>
      <c r="D171" s="225"/>
      <c r="E171" s="226">
        <v>120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2"/>
      <c r="AA171" s="212"/>
      <c r="AB171" s="212"/>
      <c r="AC171" s="212"/>
      <c r="AD171" s="212"/>
      <c r="AE171" s="212"/>
      <c r="AF171" s="212"/>
      <c r="AG171" s="212" t="s">
        <v>124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58" t="s">
        <v>286</v>
      </c>
      <c r="D172" s="225"/>
      <c r="E172" s="226">
        <v>68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124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58" t="s">
        <v>287</v>
      </c>
      <c r="D173" s="225"/>
      <c r="E173" s="226">
        <v>4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2"/>
      <c r="AA173" s="212"/>
      <c r="AB173" s="212"/>
      <c r="AC173" s="212"/>
      <c r="AD173" s="212"/>
      <c r="AE173" s="212"/>
      <c r="AF173" s="212"/>
      <c r="AG173" s="212" t="s">
        <v>124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35">
        <v>19</v>
      </c>
      <c r="B174" s="236" t="s">
        <v>288</v>
      </c>
      <c r="C174" s="256" t="s">
        <v>289</v>
      </c>
      <c r="D174" s="237" t="s">
        <v>290</v>
      </c>
      <c r="E174" s="238">
        <v>147</v>
      </c>
      <c r="F174" s="239"/>
      <c r="G174" s="240">
        <f>ROUND(E174*F174,2)</f>
        <v>0</v>
      </c>
      <c r="H174" s="239"/>
      <c r="I174" s="240">
        <f>ROUND(E174*H174,2)</f>
        <v>0</v>
      </c>
      <c r="J174" s="239"/>
      <c r="K174" s="240">
        <f>ROUND(E174*J174,2)</f>
        <v>0</v>
      </c>
      <c r="L174" s="240">
        <v>21</v>
      </c>
      <c r="M174" s="240">
        <f>G174*(1+L174/100)</f>
        <v>0</v>
      </c>
      <c r="N174" s="238">
        <v>1.1999999999999999E-3</v>
      </c>
      <c r="O174" s="238">
        <f>ROUND(E174*N174,2)</f>
        <v>0.18</v>
      </c>
      <c r="P174" s="238">
        <v>0</v>
      </c>
      <c r="Q174" s="238">
        <f>ROUND(E174*P174,2)</f>
        <v>0</v>
      </c>
      <c r="R174" s="240"/>
      <c r="S174" s="240" t="s">
        <v>201</v>
      </c>
      <c r="T174" s="241" t="s">
        <v>202</v>
      </c>
      <c r="U174" s="223">
        <v>0</v>
      </c>
      <c r="V174" s="223">
        <f>ROUND(E174*U174,2)</f>
        <v>0</v>
      </c>
      <c r="W174" s="223"/>
      <c r="X174" s="223" t="s">
        <v>165</v>
      </c>
      <c r="Y174" s="223" t="s">
        <v>119</v>
      </c>
      <c r="Z174" s="212"/>
      <c r="AA174" s="212"/>
      <c r="AB174" s="212"/>
      <c r="AC174" s="212"/>
      <c r="AD174" s="212"/>
      <c r="AE174" s="212"/>
      <c r="AF174" s="212"/>
      <c r="AG174" s="212" t="s">
        <v>166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ht="22.5" outlineLevel="2" x14ac:dyDescent="0.2">
      <c r="A175" s="219"/>
      <c r="B175" s="220"/>
      <c r="C175" s="259" t="s">
        <v>556</v>
      </c>
      <c r="D175" s="244"/>
      <c r="E175" s="244"/>
      <c r="F175" s="244"/>
      <c r="G175" s="244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2"/>
      <c r="AA175" s="212"/>
      <c r="AB175" s="212"/>
      <c r="AC175" s="212"/>
      <c r="AD175" s="212"/>
      <c r="AE175" s="212"/>
      <c r="AF175" s="212"/>
      <c r="AG175" s="212" t="s">
        <v>135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43" t="str">
        <f>C175</f>
        <v>PLOTOVÉ SLOUPKY BUDOU KOTVENÉ DO PŮVODNÍHO HORNÍHO POVRCHU BETONOVÉHO ZÁKLADU POMOCÍ PLECHOVÝCH PLOTEN PRO SLOUPKY</v>
      </c>
      <c r="BB175" s="212"/>
      <c r="BC175" s="212"/>
      <c r="BD175" s="212"/>
      <c r="BE175" s="212"/>
      <c r="BF175" s="212"/>
      <c r="BG175" s="212"/>
      <c r="BH175" s="212"/>
    </row>
    <row r="176" spans="1:60" ht="22.5" outlineLevel="3" x14ac:dyDescent="0.2">
      <c r="A176" s="219"/>
      <c r="B176" s="220"/>
      <c r="C176" s="260" t="s">
        <v>557</v>
      </c>
      <c r="D176" s="245"/>
      <c r="E176" s="245"/>
      <c r="F176" s="245"/>
      <c r="G176" s="245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2"/>
      <c r="AA176" s="212"/>
      <c r="AB176" s="212"/>
      <c r="AC176" s="212"/>
      <c r="AD176" s="212"/>
      <c r="AE176" s="212"/>
      <c r="AF176" s="212"/>
      <c r="AG176" s="212" t="s">
        <v>135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43" t="str">
        <f>C176</f>
        <v>PROFILU 60 x 40 MM - PLOTNA SE ZÁKLADNOU ROZMĚRU 150 x 150 MM NEBO 100 x 150 MM VČETNĚ 4 DĚR A SE SVISLÝM KOTEVNÍM PROFILEM</v>
      </c>
      <c r="BB176" s="212"/>
      <c r="BC176" s="212"/>
      <c r="BD176" s="212"/>
      <c r="BE176" s="212"/>
      <c r="BF176" s="212"/>
      <c r="BG176" s="212"/>
      <c r="BH176" s="212"/>
    </row>
    <row r="177" spans="1:60" ht="22.5" outlineLevel="3" x14ac:dyDescent="0.2">
      <c r="A177" s="219"/>
      <c r="B177" s="220"/>
      <c r="C177" s="260" t="s">
        <v>558</v>
      </c>
      <c r="D177" s="245"/>
      <c r="E177" s="245"/>
      <c r="F177" s="245"/>
      <c r="G177" s="245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2"/>
      <c r="AA177" s="212"/>
      <c r="AB177" s="212"/>
      <c r="AC177" s="212"/>
      <c r="AD177" s="212"/>
      <c r="AE177" s="212"/>
      <c r="AF177" s="212"/>
      <c r="AG177" s="212" t="s">
        <v>135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43" t="str">
        <f>C177</f>
        <v>VÝŠKY 300 MM - KONSTRUKCE Z POZINKOVANÉHO PLECHU - PLOTNY BUDOU KOTVENÉ DO PŮVODNÍHO HORNÍHO POVRCHU BETONOVÉHO</v>
      </c>
      <c r="BB177" s="212"/>
      <c r="BC177" s="212"/>
      <c r="BD177" s="212"/>
      <c r="BE177" s="212"/>
      <c r="BF177" s="212"/>
      <c r="BG177" s="212"/>
      <c r="BH177" s="212"/>
    </row>
    <row r="178" spans="1:60" ht="22.5" outlineLevel="3" x14ac:dyDescent="0.2">
      <c r="A178" s="219"/>
      <c r="B178" s="220"/>
      <c r="C178" s="260" t="s">
        <v>559</v>
      </c>
      <c r="D178" s="245"/>
      <c r="E178" s="245"/>
      <c r="F178" s="245"/>
      <c r="G178" s="245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2"/>
      <c r="AA178" s="212"/>
      <c r="AB178" s="212"/>
      <c r="AC178" s="212"/>
      <c r="AD178" s="212"/>
      <c r="AE178" s="212"/>
      <c r="AF178" s="212"/>
      <c r="AG178" s="212" t="s">
        <v>135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43" t="str">
        <f>C178</f>
        <v>ZÁKLADU POMOCÍ CHEMICKÝCH KOTEV M12 DO BETONU M12 (4 KOTVY / PLOTNA - ZÁVITOVÁ TYČ M12, CHEMICKÁ KOTVA DO BETONU, MATICE S</v>
      </c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60" t="s">
        <v>291</v>
      </c>
      <c r="D179" s="245"/>
      <c r="E179" s="245"/>
      <c r="F179" s="245"/>
      <c r="G179" s="245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23"/>
      <c r="Z179" s="212"/>
      <c r="AA179" s="212"/>
      <c r="AB179" s="212"/>
      <c r="AC179" s="212"/>
      <c r="AD179" s="212"/>
      <c r="AE179" s="212"/>
      <c r="AF179" s="212"/>
      <c r="AG179" s="212" t="s">
        <v>135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2" x14ac:dyDescent="0.2">
      <c r="A180" s="219"/>
      <c r="B180" s="220"/>
      <c r="C180" s="258" t="s">
        <v>265</v>
      </c>
      <c r="D180" s="225"/>
      <c r="E180" s="226">
        <v>3</v>
      </c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2"/>
      <c r="AA180" s="212"/>
      <c r="AB180" s="212"/>
      <c r="AC180" s="212"/>
      <c r="AD180" s="212"/>
      <c r="AE180" s="212"/>
      <c r="AF180" s="212"/>
      <c r="AG180" s="212" t="s">
        <v>124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58" t="s">
        <v>266</v>
      </c>
      <c r="D181" s="225"/>
      <c r="E181" s="226">
        <v>16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2"/>
      <c r="AA181" s="212"/>
      <c r="AB181" s="212"/>
      <c r="AC181" s="212"/>
      <c r="AD181" s="212"/>
      <c r="AE181" s="212"/>
      <c r="AF181" s="212"/>
      <c r="AG181" s="212" t="s">
        <v>124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58" t="s">
        <v>267</v>
      </c>
      <c r="D182" s="225"/>
      <c r="E182" s="226">
        <v>35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2"/>
      <c r="AA182" s="212"/>
      <c r="AB182" s="212"/>
      <c r="AC182" s="212"/>
      <c r="AD182" s="212"/>
      <c r="AE182" s="212"/>
      <c r="AF182" s="212"/>
      <c r="AG182" s="212" t="s">
        <v>124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58" t="s">
        <v>268</v>
      </c>
      <c r="D183" s="225"/>
      <c r="E183" s="226">
        <v>23</v>
      </c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2"/>
      <c r="AA183" s="212"/>
      <c r="AB183" s="212"/>
      <c r="AC183" s="212"/>
      <c r="AD183" s="212"/>
      <c r="AE183" s="212"/>
      <c r="AF183" s="212"/>
      <c r="AG183" s="212" t="s">
        <v>124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58" t="s">
        <v>269</v>
      </c>
      <c r="D184" s="225"/>
      <c r="E184" s="226">
        <v>4</v>
      </c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2"/>
      <c r="AA184" s="212"/>
      <c r="AB184" s="212"/>
      <c r="AC184" s="212"/>
      <c r="AD184" s="212"/>
      <c r="AE184" s="212"/>
      <c r="AF184" s="212"/>
      <c r="AG184" s="212" t="s">
        <v>124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58" t="s">
        <v>270</v>
      </c>
      <c r="D185" s="225"/>
      <c r="E185" s="226">
        <v>14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2"/>
      <c r="AA185" s="212"/>
      <c r="AB185" s="212"/>
      <c r="AC185" s="212"/>
      <c r="AD185" s="212"/>
      <c r="AE185" s="212"/>
      <c r="AF185" s="212"/>
      <c r="AG185" s="212" t="s">
        <v>124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58" t="s">
        <v>271</v>
      </c>
      <c r="D186" s="225"/>
      <c r="E186" s="226">
        <v>4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2"/>
      <c r="AA186" s="212"/>
      <c r="AB186" s="212"/>
      <c r="AC186" s="212"/>
      <c r="AD186" s="212"/>
      <c r="AE186" s="212"/>
      <c r="AF186" s="212"/>
      <c r="AG186" s="212" t="s">
        <v>124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58" t="s">
        <v>272</v>
      </c>
      <c r="D187" s="225"/>
      <c r="E187" s="226">
        <v>30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2"/>
      <c r="AA187" s="212"/>
      <c r="AB187" s="212"/>
      <c r="AC187" s="212"/>
      <c r="AD187" s="212"/>
      <c r="AE187" s="212"/>
      <c r="AF187" s="212"/>
      <c r="AG187" s="212" t="s">
        <v>124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58" t="s">
        <v>273</v>
      </c>
      <c r="D188" s="225"/>
      <c r="E188" s="226">
        <v>17</v>
      </c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2"/>
      <c r="AA188" s="212"/>
      <c r="AB188" s="212"/>
      <c r="AC188" s="212"/>
      <c r="AD188" s="212"/>
      <c r="AE188" s="212"/>
      <c r="AF188" s="212"/>
      <c r="AG188" s="212" t="s">
        <v>124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58" t="s">
        <v>274</v>
      </c>
      <c r="D189" s="225"/>
      <c r="E189" s="226">
        <v>1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2"/>
      <c r="AA189" s="212"/>
      <c r="AB189" s="212"/>
      <c r="AC189" s="212"/>
      <c r="AD189" s="212"/>
      <c r="AE189" s="212"/>
      <c r="AF189" s="212"/>
      <c r="AG189" s="212" t="s">
        <v>124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x14ac:dyDescent="0.2">
      <c r="A190" s="228" t="s">
        <v>111</v>
      </c>
      <c r="B190" s="229" t="s">
        <v>69</v>
      </c>
      <c r="C190" s="255" t="s">
        <v>70</v>
      </c>
      <c r="D190" s="230"/>
      <c r="E190" s="231"/>
      <c r="F190" s="232"/>
      <c r="G190" s="232">
        <f>SUMIF(AG191:AG213,"&lt;&gt;NOR",G191:G213)</f>
        <v>0</v>
      </c>
      <c r="H190" s="232"/>
      <c r="I190" s="232">
        <f>SUM(I191:I213)</f>
        <v>0</v>
      </c>
      <c r="J190" s="232"/>
      <c r="K190" s="232">
        <f>SUM(K191:K213)</f>
        <v>0</v>
      </c>
      <c r="L190" s="232"/>
      <c r="M190" s="232">
        <f>SUM(M191:M213)</f>
        <v>0</v>
      </c>
      <c r="N190" s="231"/>
      <c r="O190" s="231">
        <f>SUM(O191:O213)</f>
        <v>0</v>
      </c>
      <c r="P190" s="231"/>
      <c r="Q190" s="231">
        <f>SUM(Q191:Q213)</f>
        <v>3.84</v>
      </c>
      <c r="R190" s="232"/>
      <c r="S190" s="232"/>
      <c r="T190" s="233"/>
      <c r="U190" s="227"/>
      <c r="V190" s="227">
        <f>SUM(V191:V213)</f>
        <v>169.45000000000002</v>
      </c>
      <c r="W190" s="227"/>
      <c r="X190" s="227"/>
      <c r="Y190" s="227"/>
      <c r="AG190" t="s">
        <v>112</v>
      </c>
    </row>
    <row r="191" spans="1:60" outlineLevel="1" x14ac:dyDescent="0.2">
      <c r="A191" s="235">
        <v>20</v>
      </c>
      <c r="B191" s="236" t="s">
        <v>292</v>
      </c>
      <c r="C191" s="256" t="s">
        <v>293</v>
      </c>
      <c r="D191" s="237" t="s">
        <v>132</v>
      </c>
      <c r="E191" s="238">
        <v>383.79</v>
      </c>
      <c r="F191" s="239"/>
      <c r="G191" s="240">
        <f>ROUND(E191*F191,2)</f>
        <v>0</v>
      </c>
      <c r="H191" s="239"/>
      <c r="I191" s="240">
        <f>ROUND(E191*H191,2)</f>
        <v>0</v>
      </c>
      <c r="J191" s="239"/>
      <c r="K191" s="240">
        <f>ROUND(E191*J191,2)</f>
        <v>0</v>
      </c>
      <c r="L191" s="240">
        <v>21</v>
      </c>
      <c r="M191" s="240">
        <f>G191*(1+L191/100)</f>
        <v>0</v>
      </c>
      <c r="N191" s="238">
        <v>0</v>
      </c>
      <c r="O191" s="238">
        <f>ROUND(E191*N191,2)</f>
        <v>0</v>
      </c>
      <c r="P191" s="238">
        <v>0.01</v>
      </c>
      <c r="Q191" s="238">
        <f>ROUND(E191*P191,2)</f>
        <v>3.84</v>
      </c>
      <c r="R191" s="240" t="s">
        <v>150</v>
      </c>
      <c r="S191" s="240" t="s">
        <v>117</v>
      </c>
      <c r="T191" s="241" t="s">
        <v>117</v>
      </c>
      <c r="U191" s="223">
        <v>0.4</v>
      </c>
      <c r="V191" s="223">
        <f>ROUND(E191*U191,2)</f>
        <v>153.52000000000001</v>
      </c>
      <c r="W191" s="223"/>
      <c r="X191" s="223" t="s">
        <v>118</v>
      </c>
      <c r="Y191" s="223" t="s">
        <v>119</v>
      </c>
      <c r="Z191" s="212"/>
      <c r="AA191" s="212"/>
      <c r="AB191" s="212"/>
      <c r="AC191" s="212"/>
      <c r="AD191" s="212"/>
      <c r="AE191" s="212"/>
      <c r="AF191" s="212"/>
      <c r="AG191" s="212" t="s">
        <v>120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2" x14ac:dyDescent="0.2">
      <c r="A192" s="219"/>
      <c r="B192" s="220"/>
      <c r="C192" s="258" t="s">
        <v>294</v>
      </c>
      <c r="D192" s="225"/>
      <c r="E192" s="226">
        <v>5.86</v>
      </c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2"/>
      <c r="AA192" s="212"/>
      <c r="AB192" s="212"/>
      <c r="AC192" s="212"/>
      <c r="AD192" s="212"/>
      <c r="AE192" s="212"/>
      <c r="AF192" s="212"/>
      <c r="AG192" s="212" t="s">
        <v>124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58" t="s">
        <v>295</v>
      </c>
      <c r="D193" s="225"/>
      <c r="E193" s="226">
        <v>36.770000000000003</v>
      </c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2"/>
      <c r="AA193" s="212"/>
      <c r="AB193" s="212"/>
      <c r="AC193" s="212"/>
      <c r="AD193" s="212"/>
      <c r="AE193" s="212"/>
      <c r="AF193" s="212"/>
      <c r="AG193" s="212" t="s">
        <v>124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58" t="s">
        <v>296</v>
      </c>
      <c r="D194" s="225"/>
      <c r="E194" s="226">
        <v>88.6</v>
      </c>
      <c r="F194" s="223"/>
      <c r="G194" s="223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2"/>
      <c r="AA194" s="212"/>
      <c r="AB194" s="212"/>
      <c r="AC194" s="212"/>
      <c r="AD194" s="212"/>
      <c r="AE194" s="212"/>
      <c r="AF194" s="212"/>
      <c r="AG194" s="212" t="s">
        <v>124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19"/>
      <c r="B195" s="220"/>
      <c r="C195" s="258" t="s">
        <v>297</v>
      </c>
      <c r="D195" s="225"/>
      <c r="E195" s="226">
        <v>52.14</v>
      </c>
      <c r="F195" s="223"/>
      <c r="G195" s="223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2"/>
      <c r="AA195" s="212"/>
      <c r="AB195" s="212"/>
      <c r="AC195" s="212"/>
      <c r="AD195" s="212"/>
      <c r="AE195" s="212"/>
      <c r="AF195" s="212"/>
      <c r="AG195" s="212" t="s">
        <v>124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58" t="s">
        <v>298</v>
      </c>
      <c r="D196" s="225"/>
      <c r="E196" s="226">
        <v>18.649999999999999</v>
      </c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23"/>
      <c r="Z196" s="212"/>
      <c r="AA196" s="212"/>
      <c r="AB196" s="212"/>
      <c r="AC196" s="212"/>
      <c r="AD196" s="212"/>
      <c r="AE196" s="212"/>
      <c r="AF196" s="212"/>
      <c r="AG196" s="212" t="s">
        <v>124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58" t="s">
        <v>299</v>
      </c>
      <c r="D197" s="225"/>
      <c r="E197" s="226">
        <v>7.93</v>
      </c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2"/>
      <c r="AA197" s="212"/>
      <c r="AB197" s="212"/>
      <c r="AC197" s="212"/>
      <c r="AD197" s="212"/>
      <c r="AE197" s="212"/>
      <c r="AF197" s="212"/>
      <c r="AG197" s="212" t="s">
        <v>124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58" t="s">
        <v>300</v>
      </c>
      <c r="D198" s="225"/>
      <c r="E198" s="226">
        <v>38.99</v>
      </c>
      <c r="F198" s="223"/>
      <c r="G198" s="22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2"/>
      <c r="AA198" s="212"/>
      <c r="AB198" s="212"/>
      <c r="AC198" s="212"/>
      <c r="AD198" s="212"/>
      <c r="AE198" s="212"/>
      <c r="AF198" s="212"/>
      <c r="AG198" s="212" t="s">
        <v>124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58" t="s">
        <v>301</v>
      </c>
      <c r="D199" s="225"/>
      <c r="E199" s="226">
        <v>5.7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2"/>
      <c r="AA199" s="212"/>
      <c r="AB199" s="212"/>
      <c r="AC199" s="212"/>
      <c r="AD199" s="212"/>
      <c r="AE199" s="212"/>
      <c r="AF199" s="212"/>
      <c r="AG199" s="212" t="s">
        <v>124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3" x14ac:dyDescent="0.2">
      <c r="A200" s="219"/>
      <c r="B200" s="220"/>
      <c r="C200" s="258" t="s">
        <v>302</v>
      </c>
      <c r="D200" s="225"/>
      <c r="E200" s="226">
        <v>75.5</v>
      </c>
      <c r="F200" s="223"/>
      <c r="G200" s="223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2"/>
      <c r="AA200" s="212"/>
      <c r="AB200" s="212"/>
      <c r="AC200" s="212"/>
      <c r="AD200" s="212"/>
      <c r="AE200" s="212"/>
      <c r="AF200" s="212"/>
      <c r="AG200" s="212" t="s">
        <v>124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19"/>
      <c r="B201" s="220"/>
      <c r="C201" s="258" t="s">
        <v>303</v>
      </c>
      <c r="D201" s="225"/>
      <c r="E201" s="226">
        <v>37.799999999999997</v>
      </c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2"/>
      <c r="AA201" s="212"/>
      <c r="AB201" s="212"/>
      <c r="AC201" s="212"/>
      <c r="AD201" s="212"/>
      <c r="AE201" s="212"/>
      <c r="AF201" s="212"/>
      <c r="AG201" s="212" t="s">
        <v>124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58" t="s">
        <v>304</v>
      </c>
      <c r="D202" s="225"/>
      <c r="E202" s="226">
        <v>15.85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2"/>
      <c r="AA202" s="212"/>
      <c r="AB202" s="212"/>
      <c r="AC202" s="212"/>
      <c r="AD202" s="212"/>
      <c r="AE202" s="212"/>
      <c r="AF202" s="212"/>
      <c r="AG202" s="212" t="s">
        <v>124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35">
        <v>21</v>
      </c>
      <c r="B203" s="236" t="s">
        <v>305</v>
      </c>
      <c r="C203" s="256" t="s">
        <v>306</v>
      </c>
      <c r="D203" s="237" t="s">
        <v>149</v>
      </c>
      <c r="E203" s="238">
        <v>177</v>
      </c>
      <c r="F203" s="239"/>
      <c r="G203" s="240">
        <f>ROUND(E203*F203,2)</f>
        <v>0</v>
      </c>
      <c r="H203" s="239"/>
      <c r="I203" s="240">
        <f>ROUND(E203*H203,2)</f>
        <v>0</v>
      </c>
      <c r="J203" s="239"/>
      <c r="K203" s="240">
        <f>ROUND(E203*J203,2)</f>
        <v>0</v>
      </c>
      <c r="L203" s="240">
        <v>21</v>
      </c>
      <c r="M203" s="240">
        <f>G203*(1+L203/100)</f>
        <v>0</v>
      </c>
      <c r="N203" s="238">
        <v>0</v>
      </c>
      <c r="O203" s="238">
        <f>ROUND(E203*N203,2)</f>
        <v>0</v>
      </c>
      <c r="P203" s="238">
        <v>0</v>
      </c>
      <c r="Q203" s="238">
        <f>ROUND(E203*P203,2)</f>
        <v>0</v>
      </c>
      <c r="R203" s="240"/>
      <c r="S203" s="240" t="s">
        <v>201</v>
      </c>
      <c r="T203" s="241" t="s">
        <v>117</v>
      </c>
      <c r="U203" s="223">
        <v>0.09</v>
      </c>
      <c r="V203" s="223">
        <f>ROUND(E203*U203,2)</f>
        <v>15.93</v>
      </c>
      <c r="W203" s="223"/>
      <c r="X203" s="223" t="s">
        <v>118</v>
      </c>
      <c r="Y203" s="223" t="s">
        <v>119</v>
      </c>
      <c r="Z203" s="212"/>
      <c r="AA203" s="212"/>
      <c r="AB203" s="212"/>
      <c r="AC203" s="212"/>
      <c r="AD203" s="212"/>
      <c r="AE203" s="212"/>
      <c r="AF203" s="212"/>
      <c r="AG203" s="212" t="s">
        <v>120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2">
      <c r="A204" s="219"/>
      <c r="B204" s="220"/>
      <c r="C204" s="258" t="s">
        <v>307</v>
      </c>
      <c r="D204" s="225"/>
      <c r="E204" s="226">
        <v>3</v>
      </c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2"/>
      <c r="AA204" s="212"/>
      <c r="AB204" s="212"/>
      <c r="AC204" s="212"/>
      <c r="AD204" s="212"/>
      <c r="AE204" s="212"/>
      <c r="AF204" s="212"/>
      <c r="AG204" s="212" t="s">
        <v>124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">
      <c r="A205" s="219"/>
      <c r="B205" s="220"/>
      <c r="C205" s="258" t="s">
        <v>308</v>
      </c>
      <c r="D205" s="225"/>
      <c r="E205" s="226">
        <v>19</v>
      </c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2"/>
      <c r="AA205" s="212"/>
      <c r="AB205" s="212"/>
      <c r="AC205" s="212"/>
      <c r="AD205" s="212"/>
      <c r="AE205" s="212"/>
      <c r="AF205" s="212"/>
      <c r="AG205" s="212" t="s">
        <v>124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19"/>
      <c r="B206" s="220"/>
      <c r="C206" s="258" t="s">
        <v>309</v>
      </c>
      <c r="D206" s="225"/>
      <c r="E206" s="226">
        <v>43</v>
      </c>
      <c r="F206" s="223"/>
      <c r="G206" s="223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2"/>
      <c r="AA206" s="212"/>
      <c r="AB206" s="212"/>
      <c r="AC206" s="212"/>
      <c r="AD206" s="212"/>
      <c r="AE206" s="212"/>
      <c r="AF206" s="212"/>
      <c r="AG206" s="212" t="s">
        <v>124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58" t="s">
        <v>310</v>
      </c>
      <c r="D207" s="225"/>
      <c r="E207" s="226">
        <v>26</v>
      </c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2"/>
      <c r="AA207" s="212"/>
      <c r="AB207" s="212"/>
      <c r="AC207" s="212"/>
      <c r="AD207" s="212"/>
      <c r="AE207" s="212"/>
      <c r="AF207" s="212"/>
      <c r="AG207" s="212" t="s">
        <v>124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58" t="s">
        <v>311</v>
      </c>
      <c r="D208" s="225"/>
      <c r="E208" s="226">
        <v>5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2"/>
      <c r="AA208" s="212"/>
      <c r="AB208" s="212"/>
      <c r="AC208" s="212"/>
      <c r="AD208" s="212"/>
      <c r="AE208" s="212"/>
      <c r="AF208" s="212"/>
      <c r="AG208" s="212" t="s">
        <v>124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">
      <c r="A209" s="219"/>
      <c r="B209" s="220"/>
      <c r="C209" s="258" t="s">
        <v>312</v>
      </c>
      <c r="D209" s="225"/>
      <c r="E209" s="226">
        <v>17</v>
      </c>
      <c r="F209" s="223"/>
      <c r="G209" s="223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2"/>
      <c r="AA209" s="212"/>
      <c r="AB209" s="212"/>
      <c r="AC209" s="212"/>
      <c r="AD209" s="212"/>
      <c r="AE209" s="212"/>
      <c r="AF209" s="212"/>
      <c r="AG209" s="212" t="s">
        <v>124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">
      <c r="A210" s="219"/>
      <c r="B210" s="220"/>
      <c r="C210" s="258" t="s">
        <v>313</v>
      </c>
      <c r="D210" s="225"/>
      <c r="E210" s="226">
        <v>4</v>
      </c>
      <c r="F210" s="223"/>
      <c r="G210" s="223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23"/>
      <c r="Z210" s="212"/>
      <c r="AA210" s="212"/>
      <c r="AB210" s="212"/>
      <c r="AC210" s="212"/>
      <c r="AD210" s="212"/>
      <c r="AE210" s="212"/>
      <c r="AF210" s="212"/>
      <c r="AG210" s="212" t="s">
        <v>124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19"/>
      <c r="B211" s="220"/>
      <c r="C211" s="258" t="s">
        <v>314</v>
      </c>
      <c r="D211" s="225"/>
      <c r="E211" s="226">
        <v>35</v>
      </c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2"/>
      <c r="AA211" s="212"/>
      <c r="AB211" s="212"/>
      <c r="AC211" s="212"/>
      <c r="AD211" s="212"/>
      <c r="AE211" s="212"/>
      <c r="AF211" s="212"/>
      <c r="AG211" s="212" t="s">
        <v>124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2">
      <c r="A212" s="219"/>
      <c r="B212" s="220"/>
      <c r="C212" s="258" t="s">
        <v>315</v>
      </c>
      <c r="D212" s="225"/>
      <c r="E212" s="226">
        <v>19</v>
      </c>
      <c r="F212" s="223"/>
      <c r="G212" s="223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2"/>
      <c r="AA212" s="212"/>
      <c r="AB212" s="212"/>
      <c r="AC212" s="212"/>
      <c r="AD212" s="212"/>
      <c r="AE212" s="212"/>
      <c r="AF212" s="212"/>
      <c r="AG212" s="212" t="s">
        <v>124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2">
      <c r="A213" s="219"/>
      <c r="B213" s="220"/>
      <c r="C213" s="258" t="s">
        <v>316</v>
      </c>
      <c r="D213" s="225"/>
      <c r="E213" s="226">
        <v>6</v>
      </c>
      <c r="F213" s="223"/>
      <c r="G213" s="223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2"/>
      <c r="AA213" s="212"/>
      <c r="AB213" s="212"/>
      <c r="AC213" s="212"/>
      <c r="AD213" s="212"/>
      <c r="AE213" s="212"/>
      <c r="AF213" s="212"/>
      <c r="AG213" s="212" t="s">
        <v>124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x14ac:dyDescent="0.2">
      <c r="A214" s="228" t="s">
        <v>111</v>
      </c>
      <c r="B214" s="229" t="s">
        <v>71</v>
      </c>
      <c r="C214" s="255" t="s">
        <v>72</v>
      </c>
      <c r="D214" s="230"/>
      <c r="E214" s="231"/>
      <c r="F214" s="232"/>
      <c r="G214" s="232">
        <f>SUMIF(AG215:AG216,"&lt;&gt;NOR",G215:G216)</f>
        <v>0</v>
      </c>
      <c r="H214" s="232"/>
      <c r="I214" s="232">
        <f>SUM(I215:I216)</f>
        <v>0</v>
      </c>
      <c r="J214" s="232"/>
      <c r="K214" s="232">
        <f>SUM(K215:K216)</f>
        <v>0</v>
      </c>
      <c r="L214" s="232"/>
      <c r="M214" s="232">
        <f>SUM(M215:M216)</f>
        <v>0</v>
      </c>
      <c r="N214" s="231"/>
      <c r="O214" s="231">
        <f>SUM(O215:O216)</f>
        <v>0</v>
      </c>
      <c r="P214" s="231"/>
      <c r="Q214" s="231">
        <f>SUM(Q215:Q216)</f>
        <v>0</v>
      </c>
      <c r="R214" s="232"/>
      <c r="S214" s="232"/>
      <c r="T214" s="233"/>
      <c r="U214" s="227"/>
      <c r="V214" s="227">
        <f>SUM(V215:V216)</f>
        <v>14.11</v>
      </c>
      <c r="W214" s="227"/>
      <c r="X214" s="227"/>
      <c r="Y214" s="227"/>
      <c r="AG214" t="s">
        <v>112</v>
      </c>
    </row>
    <row r="215" spans="1:60" outlineLevel="1" x14ac:dyDescent="0.2">
      <c r="A215" s="235">
        <v>22</v>
      </c>
      <c r="B215" s="236" t="s">
        <v>317</v>
      </c>
      <c r="C215" s="256" t="s">
        <v>318</v>
      </c>
      <c r="D215" s="237" t="s">
        <v>319</v>
      </c>
      <c r="E215" s="238">
        <v>12.354620000000001</v>
      </c>
      <c r="F215" s="239"/>
      <c r="G215" s="240">
        <f>ROUND(E215*F215,2)</f>
        <v>0</v>
      </c>
      <c r="H215" s="239"/>
      <c r="I215" s="240">
        <f>ROUND(E215*H215,2)</f>
        <v>0</v>
      </c>
      <c r="J215" s="239"/>
      <c r="K215" s="240">
        <f>ROUND(E215*J215,2)</f>
        <v>0</v>
      </c>
      <c r="L215" s="240">
        <v>21</v>
      </c>
      <c r="M215" s="240">
        <f>G215*(1+L215/100)</f>
        <v>0</v>
      </c>
      <c r="N215" s="238">
        <v>0</v>
      </c>
      <c r="O215" s="238">
        <f>ROUND(E215*N215,2)</f>
        <v>0</v>
      </c>
      <c r="P215" s="238">
        <v>0</v>
      </c>
      <c r="Q215" s="238">
        <f>ROUND(E215*P215,2)</f>
        <v>0</v>
      </c>
      <c r="R215" s="240" t="s">
        <v>150</v>
      </c>
      <c r="S215" s="240" t="s">
        <v>117</v>
      </c>
      <c r="T215" s="241" t="s">
        <v>117</v>
      </c>
      <c r="U215" s="223">
        <v>1.1419999999999999</v>
      </c>
      <c r="V215" s="223">
        <f>ROUND(E215*U215,2)</f>
        <v>14.11</v>
      </c>
      <c r="W215" s="223"/>
      <c r="X215" s="223" t="s">
        <v>320</v>
      </c>
      <c r="Y215" s="223" t="s">
        <v>119</v>
      </c>
      <c r="Z215" s="212"/>
      <c r="AA215" s="212"/>
      <c r="AB215" s="212"/>
      <c r="AC215" s="212"/>
      <c r="AD215" s="212"/>
      <c r="AE215" s="212"/>
      <c r="AF215" s="212"/>
      <c r="AG215" s="212" t="s">
        <v>321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ht="22.5" outlineLevel="2" x14ac:dyDescent="0.2">
      <c r="A216" s="219"/>
      <c r="B216" s="220"/>
      <c r="C216" s="257" t="s">
        <v>322</v>
      </c>
      <c r="D216" s="242"/>
      <c r="E216" s="242"/>
      <c r="F216" s="242"/>
      <c r="G216" s="242"/>
      <c r="H216" s="223"/>
      <c r="I216" s="223"/>
      <c r="J216" s="223"/>
      <c r="K216" s="223"/>
      <c r="L216" s="223"/>
      <c r="M216" s="223"/>
      <c r="N216" s="222"/>
      <c r="O216" s="222"/>
      <c r="P216" s="222"/>
      <c r="Q216" s="222"/>
      <c r="R216" s="223"/>
      <c r="S216" s="223"/>
      <c r="T216" s="223"/>
      <c r="U216" s="223"/>
      <c r="V216" s="223"/>
      <c r="W216" s="223"/>
      <c r="X216" s="223"/>
      <c r="Y216" s="223"/>
      <c r="Z216" s="212"/>
      <c r="AA216" s="212"/>
      <c r="AB216" s="212"/>
      <c r="AC216" s="212"/>
      <c r="AD216" s="212"/>
      <c r="AE216" s="212"/>
      <c r="AF216" s="212"/>
      <c r="AG216" s="212" t="s">
        <v>122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43" t="str">
        <f>C216</f>
        <v>na novostavbách a změnách objektů pro oplocení (815 2 JKSo), objekty zvláštní pro chov živočichů (815 3 JKSO), objekty pozemní různé (815 9 JKSO)</v>
      </c>
      <c r="BB216" s="212"/>
      <c r="BC216" s="212"/>
      <c r="BD216" s="212"/>
      <c r="BE216" s="212"/>
      <c r="BF216" s="212"/>
      <c r="BG216" s="212"/>
      <c r="BH216" s="212"/>
    </row>
    <row r="217" spans="1:60" x14ac:dyDescent="0.2">
      <c r="A217" s="228" t="s">
        <v>111</v>
      </c>
      <c r="B217" s="229" t="s">
        <v>73</v>
      </c>
      <c r="C217" s="255" t="s">
        <v>74</v>
      </c>
      <c r="D217" s="230"/>
      <c r="E217" s="231"/>
      <c r="F217" s="232"/>
      <c r="G217" s="232">
        <f>SUMIF(AG218:AG230,"&lt;&gt;NOR",G218:G230)</f>
        <v>0</v>
      </c>
      <c r="H217" s="232"/>
      <c r="I217" s="232">
        <f>SUM(I218:I230)</f>
        <v>0</v>
      </c>
      <c r="J217" s="232"/>
      <c r="K217" s="232">
        <f>SUM(K218:K230)</f>
        <v>0</v>
      </c>
      <c r="L217" s="232"/>
      <c r="M217" s="232">
        <f>SUM(M218:M230)</f>
        <v>0</v>
      </c>
      <c r="N217" s="231"/>
      <c r="O217" s="231">
        <f>SUM(O218:O230)</f>
        <v>0</v>
      </c>
      <c r="P217" s="231"/>
      <c r="Q217" s="231">
        <f>SUM(Q218:Q230)</f>
        <v>0.02</v>
      </c>
      <c r="R217" s="232"/>
      <c r="S217" s="232"/>
      <c r="T217" s="233"/>
      <c r="U217" s="227"/>
      <c r="V217" s="227">
        <f>SUM(V218:V230)</f>
        <v>3.05</v>
      </c>
      <c r="W217" s="227"/>
      <c r="X217" s="227"/>
      <c r="Y217" s="227"/>
      <c r="AG217" t="s">
        <v>112</v>
      </c>
    </row>
    <row r="218" spans="1:60" outlineLevel="1" x14ac:dyDescent="0.2">
      <c r="A218" s="235">
        <v>23</v>
      </c>
      <c r="B218" s="236" t="s">
        <v>323</v>
      </c>
      <c r="C218" s="256" t="s">
        <v>324</v>
      </c>
      <c r="D218" s="237" t="s">
        <v>132</v>
      </c>
      <c r="E218" s="238">
        <v>6</v>
      </c>
      <c r="F218" s="239"/>
      <c r="G218" s="240">
        <f>ROUND(E218*F218,2)</f>
        <v>0</v>
      </c>
      <c r="H218" s="239"/>
      <c r="I218" s="240">
        <f>ROUND(E218*H218,2)</f>
        <v>0</v>
      </c>
      <c r="J218" s="239"/>
      <c r="K218" s="240">
        <f>ROUND(E218*J218,2)</f>
        <v>0</v>
      </c>
      <c r="L218" s="240">
        <v>21</v>
      </c>
      <c r="M218" s="240">
        <f>G218*(1+L218/100)</f>
        <v>0</v>
      </c>
      <c r="N218" s="238">
        <v>0</v>
      </c>
      <c r="O218" s="238">
        <f>ROUND(E218*N218,2)</f>
        <v>0</v>
      </c>
      <c r="P218" s="238">
        <v>3.3600000000000001E-3</v>
      </c>
      <c r="Q218" s="238">
        <f>ROUND(E218*P218,2)</f>
        <v>0.02</v>
      </c>
      <c r="R218" s="240" t="s">
        <v>325</v>
      </c>
      <c r="S218" s="240" t="s">
        <v>117</v>
      </c>
      <c r="T218" s="241" t="s">
        <v>117</v>
      </c>
      <c r="U218" s="223">
        <v>6.9000000000000006E-2</v>
      </c>
      <c r="V218" s="223">
        <f>ROUND(E218*U218,2)</f>
        <v>0.41</v>
      </c>
      <c r="W218" s="223"/>
      <c r="X218" s="223" t="s">
        <v>118</v>
      </c>
      <c r="Y218" s="223" t="s">
        <v>119</v>
      </c>
      <c r="Z218" s="212"/>
      <c r="AA218" s="212"/>
      <c r="AB218" s="212"/>
      <c r="AC218" s="212"/>
      <c r="AD218" s="212"/>
      <c r="AE218" s="212"/>
      <c r="AF218" s="212"/>
      <c r="AG218" s="212" t="s">
        <v>120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2" x14ac:dyDescent="0.2">
      <c r="A219" s="219"/>
      <c r="B219" s="220"/>
      <c r="C219" s="258" t="s">
        <v>326</v>
      </c>
      <c r="D219" s="225"/>
      <c r="E219" s="226">
        <v>6</v>
      </c>
      <c r="F219" s="223"/>
      <c r="G219" s="223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23"/>
      <c r="Z219" s="212"/>
      <c r="AA219" s="212"/>
      <c r="AB219" s="212"/>
      <c r="AC219" s="212"/>
      <c r="AD219" s="212"/>
      <c r="AE219" s="212"/>
      <c r="AF219" s="212"/>
      <c r="AG219" s="212" t="s">
        <v>124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35">
        <v>24</v>
      </c>
      <c r="B220" s="236" t="s">
        <v>327</v>
      </c>
      <c r="C220" s="256" t="s">
        <v>328</v>
      </c>
      <c r="D220" s="237" t="s">
        <v>149</v>
      </c>
      <c r="E220" s="238">
        <v>1</v>
      </c>
      <c r="F220" s="239"/>
      <c r="G220" s="240">
        <f>ROUND(E220*F220,2)</f>
        <v>0</v>
      </c>
      <c r="H220" s="239"/>
      <c r="I220" s="240">
        <f>ROUND(E220*H220,2)</f>
        <v>0</v>
      </c>
      <c r="J220" s="239"/>
      <c r="K220" s="240">
        <f>ROUND(E220*J220,2)</f>
        <v>0</v>
      </c>
      <c r="L220" s="240">
        <v>21</v>
      </c>
      <c r="M220" s="240">
        <f>G220*(1+L220/100)</f>
        <v>0</v>
      </c>
      <c r="N220" s="238">
        <v>0</v>
      </c>
      <c r="O220" s="238">
        <f>ROUND(E220*N220,2)</f>
        <v>0</v>
      </c>
      <c r="P220" s="238">
        <v>1.15E-3</v>
      </c>
      <c r="Q220" s="238">
        <f>ROUND(E220*P220,2)</f>
        <v>0</v>
      </c>
      <c r="R220" s="240" t="s">
        <v>325</v>
      </c>
      <c r="S220" s="240" t="s">
        <v>117</v>
      </c>
      <c r="T220" s="241" t="s">
        <v>117</v>
      </c>
      <c r="U220" s="223">
        <v>9.1999999999999998E-2</v>
      </c>
      <c r="V220" s="223">
        <f>ROUND(E220*U220,2)</f>
        <v>0.09</v>
      </c>
      <c r="W220" s="223"/>
      <c r="X220" s="223" t="s">
        <v>118</v>
      </c>
      <c r="Y220" s="223" t="s">
        <v>119</v>
      </c>
      <c r="Z220" s="212"/>
      <c r="AA220" s="212"/>
      <c r="AB220" s="212"/>
      <c r="AC220" s="212"/>
      <c r="AD220" s="212"/>
      <c r="AE220" s="212"/>
      <c r="AF220" s="212"/>
      <c r="AG220" s="212" t="s">
        <v>120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">
      <c r="A221" s="219"/>
      <c r="B221" s="220"/>
      <c r="C221" s="258" t="s">
        <v>329</v>
      </c>
      <c r="D221" s="225"/>
      <c r="E221" s="226">
        <v>1</v>
      </c>
      <c r="F221" s="223"/>
      <c r="G221" s="223"/>
      <c r="H221" s="223"/>
      <c r="I221" s="223"/>
      <c r="J221" s="223"/>
      <c r="K221" s="223"/>
      <c r="L221" s="223"/>
      <c r="M221" s="223"/>
      <c r="N221" s="222"/>
      <c r="O221" s="222"/>
      <c r="P221" s="222"/>
      <c r="Q221" s="222"/>
      <c r="R221" s="223"/>
      <c r="S221" s="223"/>
      <c r="T221" s="223"/>
      <c r="U221" s="223"/>
      <c r="V221" s="223"/>
      <c r="W221" s="223"/>
      <c r="X221" s="223"/>
      <c r="Y221" s="223"/>
      <c r="Z221" s="212"/>
      <c r="AA221" s="212"/>
      <c r="AB221" s="212"/>
      <c r="AC221" s="212"/>
      <c r="AD221" s="212"/>
      <c r="AE221" s="212"/>
      <c r="AF221" s="212"/>
      <c r="AG221" s="212" t="s">
        <v>124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35">
        <v>25</v>
      </c>
      <c r="B222" s="236" t="s">
        <v>330</v>
      </c>
      <c r="C222" s="256" t="s">
        <v>331</v>
      </c>
      <c r="D222" s="237" t="s">
        <v>149</v>
      </c>
      <c r="E222" s="238">
        <v>1</v>
      </c>
      <c r="F222" s="239"/>
      <c r="G222" s="240">
        <f>ROUND(E222*F222,2)</f>
        <v>0</v>
      </c>
      <c r="H222" s="239"/>
      <c r="I222" s="240">
        <f>ROUND(E222*H222,2)</f>
        <v>0</v>
      </c>
      <c r="J222" s="239"/>
      <c r="K222" s="240">
        <f>ROUND(E222*J222,2)</f>
        <v>0</v>
      </c>
      <c r="L222" s="240">
        <v>21</v>
      </c>
      <c r="M222" s="240">
        <f>G222*(1+L222/100)</f>
        <v>0</v>
      </c>
      <c r="N222" s="238">
        <v>0</v>
      </c>
      <c r="O222" s="238">
        <f>ROUND(E222*N222,2)</f>
        <v>0</v>
      </c>
      <c r="P222" s="238">
        <v>2.1800000000000001E-3</v>
      </c>
      <c r="Q222" s="238">
        <f>ROUND(E222*P222,2)</f>
        <v>0</v>
      </c>
      <c r="R222" s="240" t="s">
        <v>325</v>
      </c>
      <c r="S222" s="240" t="s">
        <v>117</v>
      </c>
      <c r="T222" s="241" t="s">
        <v>117</v>
      </c>
      <c r="U222" s="223">
        <v>0.115</v>
      </c>
      <c r="V222" s="223">
        <f>ROUND(E222*U222,2)</f>
        <v>0.12</v>
      </c>
      <c r="W222" s="223"/>
      <c r="X222" s="223" t="s">
        <v>118</v>
      </c>
      <c r="Y222" s="223" t="s">
        <v>119</v>
      </c>
      <c r="Z222" s="212"/>
      <c r="AA222" s="212"/>
      <c r="AB222" s="212"/>
      <c r="AC222" s="212"/>
      <c r="AD222" s="212"/>
      <c r="AE222" s="212"/>
      <c r="AF222" s="212"/>
      <c r="AG222" s="212" t="s">
        <v>120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2" x14ac:dyDescent="0.2">
      <c r="A223" s="219"/>
      <c r="B223" s="220"/>
      <c r="C223" s="258" t="s">
        <v>329</v>
      </c>
      <c r="D223" s="225"/>
      <c r="E223" s="226">
        <v>1</v>
      </c>
      <c r="F223" s="223"/>
      <c r="G223" s="223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23"/>
      <c r="Z223" s="212"/>
      <c r="AA223" s="212"/>
      <c r="AB223" s="212"/>
      <c r="AC223" s="212"/>
      <c r="AD223" s="212"/>
      <c r="AE223" s="212"/>
      <c r="AF223" s="212"/>
      <c r="AG223" s="212" t="s">
        <v>124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22.5" outlineLevel="1" x14ac:dyDescent="0.2">
      <c r="A224" s="235">
        <v>26</v>
      </c>
      <c r="B224" s="236" t="s">
        <v>332</v>
      </c>
      <c r="C224" s="256" t="s">
        <v>333</v>
      </c>
      <c r="D224" s="237" t="s">
        <v>132</v>
      </c>
      <c r="E224" s="238">
        <v>6</v>
      </c>
      <c r="F224" s="239"/>
      <c r="G224" s="240">
        <f>ROUND(E224*F224,2)</f>
        <v>0</v>
      </c>
      <c r="H224" s="239"/>
      <c r="I224" s="240">
        <f>ROUND(E224*H224,2)</f>
        <v>0</v>
      </c>
      <c r="J224" s="239"/>
      <c r="K224" s="240">
        <f>ROUND(E224*J224,2)</f>
        <v>0</v>
      </c>
      <c r="L224" s="240">
        <v>21</v>
      </c>
      <c r="M224" s="240">
        <f>G224*(1+L224/100)</f>
        <v>0</v>
      </c>
      <c r="N224" s="238">
        <v>4.0000000000000003E-5</v>
      </c>
      <c r="O224" s="238">
        <f>ROUND(E224*N224,2)</f>
        <v>0</v>
      </c>
      <c r="P224" s="238">
        <v>0</v>
      </c>
      <c r="Q224" s="238">
        <f>ROUND(E224*P224,2)</f>
        <v>0</v>
      </c>
      <c r="R224" s="240" t="s">
        <v>325</v>
      </c>
      <c r="S224" s="240" t="s">
        <v>117</v>
      </c>
      <c r="T224" s="241" t="s">
        <v>117</v>
      </c>
      <c r="U224" s="223">
        <v>0.27024999999999999</v>
      </c>
      <c r="V224" s="223">
        <f>ROUND(E224*U224,2)</f>
        <v>1.62</v>
      </c>
      <c r="W224" s="223"/>
      <c r="X224" s="223" t="s">
        <v>118</v>
      </c>
      <c r="Y224" s="223" t="s">
        <v>119</v>
      </c>
      <c r="Z224" s="212"/>
      <c r="AA224" s="212"/>
      <c r="AB224" s="212"/>
      <c r="AC224" s="212"/>
      <c r="AD224" s="212"/>
      <c r="AE224" s="212"/>
      <c r="AF224" s="212"/>
      <c r="AG224" s="212" t="s">
        <v>120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2">
      <c r="A225" s="219"/>
      <c r="B225" s="220"/>
      <c r="C225" s="258" t="s">
        <v>326</v>
      </c>
      <c r="D225" s="225"/>
      <c r="E225" s="226">
        <v>6</v>
      </c>
      <c r="F225" s="223"/>
      <c r="G225" s="223"/>
      <c r="H225" s="223"/>
      <c r="I225" s="223"/>
      <c r="J225" s="223"/>
      <c r="K225" s="223"/>
      <c r="L225" s="223"/>
      <c r="M225" s="223"/>
      <c r="N225" s="222"/>
      <c r="O225" s="222"/>
      <c r="P225" s="222"/>
      <c r="Q225" s="222"/>
      <c r="R225" s="223"/>
      <c r="S225" s="223"/>
      <c r="T225" s="223"/>
      <c r="U225" s="223"/>
      <c r="V225" s="223"/>
      <c r="W225" s="223"/>
      <c r="X225" s="223"/>
      <c r="Y225" s="223"/>
      <c r="Z225" s="212"/>
      <c r="AA225" s="212"/>
      <c r="AB225" s="212"/>
      <c r="AC225" s="212"/>
      <c r="AD225" s="212"/>
      <c r="AE225" s="212"/>
      <c r="AF225" s="212"/>
      <c r="AG225" s="212" t="s">
        <v>124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ht="22.5" outlineLevel="1" x14ac:dyDescent="0.2">
      <c r="A226" s="235">
        <v>27</v>
      </c>
      <c r="B226" s="236" t="s">
        <v>334</v>
      </c>
      <c r="C226" s="256" t="s">
        <v>335</v>
      </c>
      <c r="D226" s="237" t="s">
        <v>149</v>
      </c>
      <c r="E226" s="238">
        <v>1</v>
      </c>
      <c r="F226" s="239"/>
      <c r="G226" s="240">
        <f>ROUND(E226*F226,2)</f>
        <v>0</v>
      </c>
      <c r="H226" s="239"/>
      <c r="I226" s="240">
        <f>ROUND(E226*H226,2)</f>
        <v>0</v>
      </c>
      <c r="J226" s="239"/>
      <c r="K226" s="240">
        <f>ROUND(E226*J226,2)</f>
        <v>0</v>
      </c>
      <c r="L226" s="240">
        <v>21</v>
      </c>
      <c r="M226" s="240">
        <f>G226*(1+L226/100)</f>
        <v>0</v>
      </c>
      <c r="N226" s="238">
        <v>1.1E-4</v>
      </c>
      <c r="O226" s="238">
        <f>ROUND(E226*N226,2)</f>
        <v>0</v>
      </c>
      <c r="P226" s="238">
        <v>0</v>
      </c>
      <c r="Q226" s="238">
        <f>ROUND(E226*P226,2)</f>
        <v>0</v>
      </c>
      <c r="R226" s="240" t="s">
        <v>325</v>
      </c>
      <c r="S226" s="240" t="s">
        <v>117</v>
      </c>
      <c r="T226" s="241" t="s">
        <v>117</v>
      </c>
      <c r="U226" s="223">
        <v>0.30014999999999997</v>
      </c>
      <c r="V226" s="223">
        <f>ROUND(E226*U226,2)</f>
        <v>0.3</v>
      </c>
      <c r="W226" s="223"/>
      <c r="X226" s="223" t="s">
        <v>118</v>
      </c>
      <c r="Y226" s="223" t="s">
        <v>119</v>
      </c>
      <c r="Z226" s="212"/>
      <c r="AA226" s="212"/>
      <c r="AB226" s="212"/>
      <c r="AC226" s="212"/>
      <c r="AD226" s="212"/>
      <c r="AE226" s="212"/>
      <c r="AF226" s="212"/>
      <c r="AG226" s="212" t="s">
        <v>120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">
      <c r="A227" s="219"/>
      <c r="B227" s="220"/>
      <c r="C227" s="259" t="s">
        <v>336</v>
      </c>
      <c r="D227" s="244"/>
      <c r="E227" s="244"/>
      <c r="F227" s="244"/>
      <c r="G227" s="244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23"/>
      <c r="Z227" s="212"/>
      <c r="AA227" s="212"/>
      <c r="AB227" s="212"/>
      <c r="AC227" s="212"/>
      <c r="AD227" s="212"/>
      <c r="AE227" s="212"/>
      <c r="AF227" s="212"/>
      <c r="AG227" s="212" t="s">
        <v>135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2" x14ac:dyDescent="0.2">
      <c r="A228" s="219"/>
      <c r="B228" s="220"/>
      <c r="C228" s="258" t="s">
        <v>329</v>
      </c>
      <c r="D228" s="225"/>
      <c r="E228" s="226">
        <v>1</v>
      </c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2"/>
      <c r="AA228" s="212"/>
      <c r="AB228" s="212"/>
      <c r="AC228" s="212"/>
      <c r="AD228" s="212"/>
      <c r="AE228" s="212"/>
      <c r="AF228" s="212"/>
      <c r="AG228" s="212" t="s">
        <v>124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ht="22.5" outlineLevel="1" x14ac:dyDescent="0.2">
      <c r="A229" s="235">
        <v>28</v>
      </c>
      <c r="B229" s="236" t="s">
        <v>337</v>
      </c>
      <c r="C229" s="256" t="s">
        <v>338</v>
      </c>
      <c r="D229" s="237" t="s">
        <v>149</v>
      </c>
      <c r="E229" s="238">
        <v>2</v>
      </c>
      <c r="F229" s="239"/>
      <c r="G229" s="240">
        <f>ROUND(E229*F229,2)</f>
        <v>0</v>
      </c>
      <c r="H229" s="239"/>
      <c r="I229" s="240">
        <f>ROUND(E229*H229,2)</f>
        <v>0</v>
      </c>
      <c r="J229" s="239"/>
      <c r="K229" s="240">
        <f>ROUND(E229*J229,2)</f>
        <v>0</v>
      </c>
      <c r="L229" s="240">
        <v>21</v>
      </c>
      <c r="M229" s="240">
        <f>G229*(1+L229/100)</f>
        <v>0</v>
      </c>
      <c r="N229" s="238">
        <v>1E-4</v>
      </c>
      <c r="O229" s="238">
        <f>ROUND(E229*N229,2)</f>
        <v>0</v>
      </c>
      <c r="P229" s="238">
        <v>0</v>
      </c>
      <c r="Q229" s="238">
        <f>ROUND(E229*P229,2)</f>
        <v>0</v>
      </c>
      <c r="R229" s="240" t="s">
        <v>325</v>
      </c>
      <c r="S229" s="240" t="s">
        <v>117</v>
      </c>
      <c r="T229" s="241" t="s">
        <v>117</v>
      </c>
      <c r="U229" s="223">
        <v>0.25645000000000001</v>
      </c>
      <c r="V229" s="223">
        <f>ROUND(E229*U229,2)</f>
        <v>0.51</v>
      </c>
      <c r="W229" s="223"/>
      <c r="X229" s="223" t="s">
        <v>118</v>
      </c>
      <c r="Y229" s="223" t="s">
        <v>119</v>
      </c>
      <c r="Z229" s="212"/>
      <c r="AA229" s="212"/>
      <c r="AB229" s="212"/>
      <c r="AC229" s="212"/>
      <c r="AD229" s="212"/>
      <c r="AE229" s="212"/>
      <c r="AF229" s="212"/>
      <c r="AG229" s="212" t="s">
        <v>120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2">
      <c r="A230" s="219"/>
      <c r="B230" s="220"/>
      <c r="C230" s="258" t="s">
        <v>339</v>
      </c>
      <c r="D230" s="225"/>
      <c r="E230" s="226">
        <v>2</v>
      </c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23"/>
      <c r="Z230" s="212"/>
      <c r="AA230" s="212"/>
      <c r="AB230" s="212"/>
      <c r="AC230" s="212"/>
      <c r="AD230" s="212"/>
      <c r="AE230" s="212"/>
      <c r="AF230" s="212"/>
      <c r="AG230" s="212" t="s">
        <v>124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x14ac:dyDescent="0.2">
      <c r="A231" s="228" t="s">
        <v>111</v>
      </c>
      <c r="B231" s="229" t="s">
        <v>75</v>
      </c>
      <c r="C231" s="255" t="s">
        <v>76</v>
      </c>
      <c r="D231" s="230"/>
      <c r="E231" s="231"/>
      <c r="F231" s="232"/>
      <c r="G231" s="232">
        <f>SUMIF(AG232:AG386,"&lt;&gt;NOR",G232:G386)</f>
        <v>0</v>
      </c>
      <c r="H231" s="232"/>
      <c r="I231" s="232">
        <f>SUM(I232:I386)</f>
        <v>0</v>
      </c>
      <c r="J231" s="232"/>
      <c r="K231" s="232">
        <f>SUM(K232:K386)</f>
        <v>0</v>
      </c>
      <c r="L231" s="232"/>
      <c r="M231" s="232">
        <f>SUM(M232:M386)</f>
        <v>0</v>
      </c>
      <c r="N231" s="231"/>
      <c r="O231" s="231">
        <f>SUM(O232:O386)</f>
        <v>2.2499999999999996</v>
      </c>
      <c r="P231" s="231"/>
      <c r="Q231" s="231">
        <f>SUM(Q232:Q386)</f>
        <v>1.9899999999999998</v>
      </c>
      <c r="R231" s="232"/>
      <c r="S231" s="232"/>
      <c r="T231" s="233"/>
      <c r="U231" s="227"/>
      <c r="V231" s="227">
        <f>SUM(V232:V386)</f>
        <v>280.57</v>
      </c>
      <c r="W231" s="227"/>
      <c r="X231" s="227"/>
      <c r="Y231" s="227"/>
      <c r="AG231" t="s">
        <v>112</v>
      </c>
    </row>
    <row r="232" spans="1:60" ht="22.5" outlineLevel="1" x14ac:dyDescent="0.2">
      <c r="A232" s="235">
        <v>29</v>
      </c>
      <c r="B232" s="236" t="s">
        <v>340</v>
      </c>
      <c r="C232" s="256" t="s">
        <v>341</v>
      </c>
      <c r="D232" s="237" t="s">
        <v>149</v>
      </c>
      <c r="E232" s="238">
        <v>14</v>
      </c>
      <c r="F232" s="239"/>
      <c r="G232" s="240">
        <f>ROUND(E232*F232,2)</f>
        <v>0</v>
      </c>
      <c r="H232" s="239"/>
      <c r="I232" s="240">
        <f>ROUND(E232*H232,2)</f>
        <v>0</v>
      </c>
      <c r="J232" s="239"/>
      <c r="K232" s="240">
        <f>ROUND(E232*J232,2)</f>
        <v>0</v>
      </c>
      <c r="L232" s="240">
        <v>21</v>
      </c>
      <c r="M232" s="240">
        <f>G232*(1+L232/100)</f>
        <v>0</v>
      </c>
      <c r="N232" s="238">
        <v>0</v>
      </c>
      <c r="O232" s="238">
        <f>ROUND(E232*N232,2)</f>
        <v>0</v>
      </c>
      <c r="P232" s="238">
        <v>0</v>
      </c>
      <c r="Q232" s="238">
        <f>ROUND(E232*P232,2)</f>
        <v>0</v>
      </c>
      <c r="R232" s="240" t="s">
        <v>342</v>
      </c>
      <c r="S232" s="240" t="s">
        <v>117</v>
      </c>
      <c r="T232" s="241" t="s">
        <v>117</v>
      </c>
      <c r="U232" s="223">
        <v>1.585</v>
      </c>
      <c r="V232" s="223">
        <f>ROUND(E232*U232,2)</f>
        <v>22.19</v>
      </c>
      <c r="W232" s="223"/>
      <c r="X232" s="223" t="s">
        <v>118</v>
      </c>
      <c r="Y232" s="223" t="s">
        <v>119</v>
      </c>
      <c r="Z232" s="212"/>
      <c r="AA232" s="212"/>
      <c r="AB232" s="212"/>
      <c r="AC232" s="212"/>
      <c r="AD232" s="212"/>
      <c r="AE232" s="212"/>
      <c r="AF232" s="212"/>
      <c r="AG232" s="212" t="s">
        <v>120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2" x14ac:dyDescent="0.2">
      <c r="A233" s="219"/>
      <c r="B233" s="220"/>
      <c r="C233" s="258" t="s">
        <v>343</v>
      </c>
      <c r="D233" s="225"/>
      <c r="E233" s="226">
        <v>1</v>
      </c>
      <c r="F233" s="223"/>
      <c r="G233" s="223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2"/>
      <c r="AA233" s="212"/>
      <c r="AB233" s="212"/>
      <c r="AC233" s="212"/>
      <c r="AD233" s="212"/>
      <c r="AE233" s="212"/>
      <c r="AF233" s="212"/>
      <c r="AG233" s="212" t="s">
        <v>124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19"/>
      <c r="B234" s="220"/>
      <c r="C234" s="258" t="s">
        <v>344</v>
      </c>
      <c r="D234" s="225"/>
      <c r="E234" s="226">
        <v>1</v>
      </c>
      <c r="F234" s="223"/>
      <c r="G234" s="223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23"/>
      <c r="Z234" s="212"/>
      <c r="AA234" s="212"/>
      <c r="AB234" s="212"/>
      <c r="AC234" s="212"/>
      <c r="AD234" s="212"/>
      <c r="AE234" s="212"/>
      <c r="AF234" s="212"/>
      <c r="AG234" s="212" t="s">
        <v>124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">
      <c r="A235" s="219"/>
      <c r="B235" s="220"/>
      <c r="C235" s="258" t="s">
        <v>345</v>
      </c>
      <c r="D235" s="225"/>
      <c r="E235" s="226">
        <v>1</v>
      </c>
      <c r="F235" s="223"/>
      <c r="G235" s="223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2"/>
      <c r="AA235" s="212"/>
      <c r="AB235" s="212"/>
      <c r="AC235" s="212"/>
      <c r="AD235" s="212"/>
      <c r="AE235" s="212"/>
      <c r="AF235" s="212"/>
      <c r="AG235" s="212" t="s">
        <v>124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">
      <c r="A236" s="219"/>
      <c r="B236" s="220"/>
      <c r="C236" s="258" t="s">
        <v>346</v>
      </c>
      <c r="D236" s="225"/>
      <c r="E236" s="226">
        <v>2</v>
      </c>
      <c r="F236" s="223"/>
      <c r="G236" s="223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23"/>
      <c r="Z236" s="212"/>
      <c r="AA236" s="212"/>
      <c r="AB236" s="212"/>
      <c r="AC236" s="212"/>
      <c r="AD236" s="212"/>
      <c r="AE236" s="212"/>
      <c r="AF236" s="212"/>
      <c r="AG236" s="212" t="s">
        <v>124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2">
      <c r="A237" s="219"/>
      <c r="B237" s="220"/>
      <c r="C237" s="258" t="s">
        <v>347</v>
      </c>
      <c r="D237" s="225"/>
      <c r="E237" s="226">
        <v>1</v>
      </c>
      <c r="F237" s="223"/>
      <c r="G237" s="223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23"/>
      <c r="Z237" s="212"/>
      <c r="AA237" s="212"/>
      <c r="AB237" s="212"/>
      <c r="AC237" s="212"/>
      <c r="AD237" s="212"/>
      <c r="AE237" s="212"/>
      <c r="AF237" s="212"/>
      <c r="AG237" s="212" t="s">
        <v>124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2">
      <c r="A238" s="219"/>
      <c r="B238" s="220"/>
      <c r="C238" s="258" t="s">
        <v>348</v>
      </c>
      <c r="D238" s="225"/>
      <c r="E238" s="226">
        <v>2</v>
      </c>
      <c r="F238" s="223"/>
      <c r="G238" s="223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23"/>
      <c r="Z238" s="212"/>
      <c r="AA238" s="212"/>
      <c r="AB238" s="212"/>
      <c r="AC238" s="212"/>
      <c r="AD238" s="212"/>
      <c r="AE238" s="212"/>
      <c r="AF238" s="212"/>
      <c r="AG238" s="212" t="s">
        <v>124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2">
      <c r="A239" s="219"/>
      <c r="B239" s="220"/>
      <c r="C239" s="258" t="s">
        <v>349</v>
      </c>
      <c r="D239" s="225"/>
      <c r="E239" s="226">
        <v>2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23"/>
      <c r="Z239" s="212"/>
      <c r="AA239" s="212"/>
      <c r="AB239" s="212"/>
      <c r="AC239" s="212"/>
      <c r="AD239" s="212"/>
      <c r="AE239" s="212"/>
      <c r="AF239" s="212"/>
      <c r="AG239" s="212" t="s">
        <v>124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2">
      <c r="A240" s="219"/>
      <c r="B240" s="220"/>
      <c r="C240" s="258" t="s">
        <v>350</v>
      </c>
      <c r="D240" s="225"/>
      <c r="E240" s="226">
        <v>2</v>
      </c>
      <c r="F240" s="223"/>
      <c r="G240" s="223"/>
      <c r="H240" s="223"/>
      <c r="I240" s="223"/>
      <c r="J240" s="223"/>
      <c r="K240" s="223"/>
      <c r="L240" s="223"/>
      <c r="M240" s="223"/>
      <c r="N240" s="222"/>
      <c r="O240" s="222"/>
      <c r="P240" s="222"/>
      <c r="Q240" s="222"/>
      <c r="R240" s="223"/>
      <c r="S240" s="223"/>
      <c r="T240" s="223"/>
      <c r="U240" s="223"/>
      <c r="V240" s="223"/>
      <c r="W240" s="223"/>
      <c r="X240" s="223"/>
      <c r="Y240" s="223"/>
      <c r="Z240" s="212"/>
      <c r="AA240" s="212"/>
      <c r="AB240" s="212"/>
      <c r="AC240" s="212"/>
      <c r="AD240" s="212"/>
      <c r="AE240" s="212"/>
      <c r="AF240" s="212"/>
      <c r="AG240" s="212" t="s">
        <v>124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">
      <c r="A241" s="219"/>
      <c r="B241" s="220"/>
      <c r="C241" s="258" t="s">
        <v>351</v>
      </c>
      <c r="D241" s="225"/>
      <c r="E241" s="226">
        <v>2</v>
      </c>
      <c r="F241" s="223"/>
      <c r="G241" s="223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23"/>
      <c r="Z241" s="212"/>
      <c r="AA241" s="212"/>
      <c r="AB241" s="212"/>
      <c r="AC241" s="212"/>
      <c r="AD241" s="212"/>
      <c r="AE241" s="212"/>
      <c r="AF241" s="212"/>
      <c r="AG241" s="212" t="s">
        <v>124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35">
        <v>30</v>
      </c>
      <c r="B242" s="236" t="s">
        <v>352</v>
      </c>
      <c r="C242" s="256" t="s">
        <v>353</v>
      </c>
      <c r="D242" s="237" t="s">
        <v>149</v>
      </c>
      <c r="E242" s="238">
        <v>10</v>
      </c>
      <c r="F242" s="239"/>
      <c r="G242" s="240">
        <f>ROUND(E242*F242,2)</f>
        <v>0</v>
      </c>
      <c r="H242" s="239"/>
      <c r="I242" s="240">
        <f>ROUND(E242*H242,2)</f>
        <v>0</v>
      </c>
      <c r="J242" s="239"/>
      <c r="K242" s="240">
        <f>ROUND(E242*J242,2)</f>
        <v>0</v>
      </c>
      <c r="L242" s="240">
        <v>21</v>
      </c>
      <c r="M242" s="240">
        <f>G242*(1+L242/100)</f>
        <v>0</v>
      </c>
      <c r="N242" s="238">
        <v>1.0000000000000001E-5</v>
      </c>
      <c r="O242" s="238">
        <f>ROUND(E242*N242,2)</f>
        <v>0</v>
      </c>
      <c r="P242" s="238">
        <v>0</v>
      </c>
      <c r="Q242" s="238">
        <f>ROUND(E242*P242,2)</f>
        <v>0</v>
      </c>
      <c r="R242" s="240" t="s">
        <v>342</v>
      </c>
      <c r="S242" s="240" t="s">
        <v>117</v>
      </c>
      <c r="T242" s="241" t="s">
        <v>117</v>
      </c>
      <c r="U242" s="223">
        <v>0.3</v>
      </c>
      <c r="V242" s="223">
        <f>ROUND(E242*U242,2)</f>
        <v>3</v>
      </c>
      <c r="W242" s="223"/>
      <c r="X242" s="223" t="s">
        <v>118</v>
      </c>
      <c r="Y242" s="223" t="s">
        <v>119</v>
      </c>
      <c r="Z242" s="212"/>
      <c r="AA242" s="212"/>
      <c r="AB242" s="212"/>
      <c r="AC242" s="212"/>
      <c r="AD242" s="212"/>
      <c r="AE242" s="212"/>
      <c r="AF242" s="212"/>
      <c r="AG242" s="212" t="s">
        <v>120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2" x14ac:dyDescent="0.2">
      <c r="A243" s="219"/>
      <c r="B243" s="220"/>
      <c r="C243" s="258" t="s">
        <v>354</v>
      </c>
      <c r="D243" s="225"/>
      <c r="E243" s="226">
        <v>1</v>
      </c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23"/>
      <c r="Z243" s="212"/>
      <c r="AA243" s="212"/>
      <c r="AB243" s="212"/>
      <c r="AC243" s="212"/>
      <c r="AD243" s="212"/>
      <c r="AE243" s="212"/>
      <c r="AF243" s="212"/>
      <c r="AG243" s="212" t="s">
        <v>124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">
      <c r="A244" s="219"/>
      <c r="B244" s="220"/>
      <c r="C244" s="258" t="s">
        <v>355</v>
      </c>
      <c r="D244" s="225"/>
      <c r="E244" s="226">
        <v>1</v>
      </c>
      <c r="F244" s="223"/>
      <c r="G244" s="223"/>
      <c r="H244" s="223"/>
      <c r="I244" s="223"/>
      <c r="J244" s="223"/>
      <c r="K244" s="223"/>
      <c r="L244" s="223"/>
      <c r="M244" s="223"/>
      <c r="N244" s="222"/>
      <c r="O244" s="222"/>
      <c r="P244" s="222"/>
      <c r="Q244" s="222"/>
      <c r="R244" s="223"/>
      <c r="S244" s="223"/>
      <c r="T244" s="223"/>
      <c r="U244" s="223"/>
      <c r="V244" s="223"/>
      <c r="W244" s="223"/>
      <c r="X244" s="223"/>
      <c r="Y244" s="223"/>
      <c r="Z244" s="212"/>
      <c r="AA244" s="212"/>
      <c r="AB244" s="212"/>
      <c r="AC244" s="212"/>
      <c r="AD244" s="212"/>
      <c r="AE244" s="212"/>
      <c r="AF244" s="212"/>
      <c r="AG244" s="212" t="s">
        <v>124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2">
      <c r="A245" s="219"/>
      <c r="B245" s="220"/>
      <c r="C245" s="258" t="s">
        <v>356</v>
      </c>
      <c r="D245" s="225"/>
      <c r="E245" s="226">
        <v>1</v>
      </c>
      <c r="F245" s="223"/>
      <c r="G245" s="223"/>
      <c r="H245" s="223"/>
      <c r="I245" s="223"/>
      <c r="J245" s="223"/>
      <c r="K245" s="223"/>
      <c r="L245" s="223"/>
      <c r="M245" s="223"/>
      <c r="N245" s="222"/>
      <c r="O245" s="222"/>
      <c r="P245" s="222"/>
      <c r="Q245" s="222"/>
      <c r="R245" s="223"/>
      <c r="S245" s="223"/>
      <c r="T245" s="223"/>
      <c r="U245" s="223"/>
      <c r="V245" s="223"/>
      <c r="W245" s="223"/>
      <c r="X245" s="223"/>
      <c r="Y245" s="223"/>
      <c r="Z245" s="212"/>
      <c r="AA245" s="212"/>
      <c r="AB245" s="212"/>
      <c r="AC245" s="212"/>
      <c r="AD245" s="212"/>
      <c r="AE245" s="212"/>
      <c r="AF245" s="212"/>
      <c r="AG245" s="212" t="s">
        <v>124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">
      <c r="A246" s="219"/>
      <c r="B246" s="220"/>
      <c r="C246" s="258" t="s">
        <v>357</v>
      </c>
      <c r="D246" s="225"/>
      <c r="E246" s="226">
        <v>2</v>
      </c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23"/>
      <c r="Z246" s="212"/>
      <c r="AA246" s="212"/>
      <c r="AB246" s="212"/>
      <c r="AC246" s="212"/>
      <c r="AD246" s="212"/>
      <c r="AE246" s="212"/>
      <c r="AF246" s="212"/>
      <c r="AG246" s="212" t="s">
        <v>124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">
      <c r="A247" s="219"/>
      <c r="B247" s="220"/>
      <c r="C247" s="258" t="s">
        <v>358</v>
      </c>
      <c r="D247" s="225"/>
      <c r="E247" s="226">
        <v>1</v>
      </c>
      <c r="F247" s="223"/>
      <c r="G247" s="223"/>
      <c r="H247" s="223"/>
      <c r="I247" s="223"/>
      <c r="J247" s="223"/>
      <c r="K247" s="223"/>
      <c r="L247" s="223"/>
      <c r="M247" s="223"/>
      <c r="N247" s="222"/>
      <c r="O247" s="222"/>
      <c r="P247" s="222"/>
      <c r="Q247" s="222"/>
      <c r="R247" s="223"/>
      <c r="S247" s="223"/>
      <c r="T247" s="223"/>
      <c r="U247" s="223"/>
      <c r="V247" s="223"/>
      <c r="W247" s="223"/>
      <c r="X247" s="223"/>
      <c r="Y247" s="223"/>
      <c r="Z247" s="212"/>
      <c r="AA247" s="212"/>
      <c r="AB247" s="212"/>
      <c r="AC247" s="212"/>
      <c r="AD247" s="212"/>
      <c r="AE247" s="212"/>
      <c r="AF247" s="212"/>
      <c r="AG247" s="212" t="s">
        <v>124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2">
      <c r="A248" s="219"/>
      <c r="B248" s="220"/>
      <c r="C248" s="258" t="s">
        <v>359</v>
      </c>
      <c r="D248" s="225"/>
      <c r="E248" s="226">
        <v>1</v>
      </c>
      <c r="F248" s="223"/>
      <c r="G248" s="223"/>
      <c r="H248" s="223"/>
      <c r="I248" s="223"/>
      <c r="J248" s="223"/>
      <c r="K248" s="223"/>
      <c r="L248" s="223"/>
      <c r="M248" s="223"/>
      <c r="N248" s="222"/>
      <c r="O248" s="222"/>
      <c r="P248" s="222"/>
      <c r="Q248" s="222"/>
      <c r="R248" s="223"/>
      <c r="S248" s="223"/>
      <c r="T248" s="223"/>
      <c r="U248" s="223"/>
      <c r="V248" s="223"/>
      <c r="W248" s="223"/>
      <c r="X248" s="223"/>
      <c r="Y248" s="223"/>
      <c r="Z248" s="212"/>
      <c r="AA248" s="212"/>
      <c r="AB248" s="212"/>
      <c r="AC248" s="212"/>
      <c r="AD248" s="212"/>
      <c r="AE248" s="212"/>
      <c r="AF248" s="212"/>
      <c r="AG248" s="212" t="s">
        <v>124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">
      <c r="A249" s="219"/>
      <c r="B249" s="220"/>
      <c r="C249" s="258" t="s">
        <v>360</v>
      </c>
      <c r="D249" s="225"/>
      <c r="E249" s="226">
        <v>1</v>
      </c>
      <c r="F249" s="223"/>
      <c r="G249" s="223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23"/>
      <c r="Z249" s="212"/>
      <c r="AA249" s="212"/>
      <c r="AB249" s="212"/>
      <c r="AC249" s="212"/>
      <c r="AD249" s="212"/>
      <c r="AE249" s="212"/>
      <c r="AF249" s="212"/>
      <c r="AG249" s="212" t="s">
        <v>124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">
      <c r="A250" s="219"/>
      <c r="B250" s="220"/>
      <c r="C250" s="258" t="s">
        <v>361</v>
      </c>
      <c r="D250" s="225"/>
      <c r="E250" s="226">
        <v>1</v>
      </c>
      <c r="F250" s="223"/>
      <c r="G250" s="223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23"/>
      <c r="Z250" s="212"/>
      <c r="AA250" s="212"/>
      <c r="AB250" s="212"/>
      <c r="AC250" s="212"/>
      <c r="AD250" s="212"/>
      <c r="AE250" s="212"/>
      <c r="AF250" s="212"/>
      <c r="AG250" s="212" t="s">
        <v>124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">
      <c r="A251" s="219"/>
      <c r="B251" s="220"/>
      <c r="C251" s="258" t="s">
        <v>362</v>
      </c>
      <c r="D251" s="225"/>
      <c r="E251" s="226">
        <v>1</v>
      </c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23"/>
      <c r="Z251" s="212"/>
      <c r="AA251" s="212"/>
      <c r="AB251" s="212"/>
      <c r="AC251" s="212"/>
      <c r="AD251" s="212"/>
      <c r="AE251" s="212"/>
      <c r="AF251" s="212"/>
      <c r="AG251" s="212" t="s">
        <v>124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35">
        <v>31</v>
      </c>
      <c r="B252" s="236" t="s">
        <v>363</v>
      </c>
      <c r="C252" s="256" t="s">
        <v>364</v>
      </c>
      <c r="D252" s="237" t="s">
        <v>132</v>
      </c>
      <c r="E252" s="238">
        <v>378.22</v>
      </c>
      <c r="F252" s="239"/>
      <c r="G252" s="240">
        <f>ROUND(E252*F252,2)</f>
        <v>0</v>
      </c>
      <c r="H252" s="239"/>
      <c r="I252" s="240">
        <f>ROUND(E252*H252,2)</f>
        <v>0</v>
      </c>
      <c r="J252" s="239"/>
      <c r="K252" s="240">
        <f>ROUND(E252*J252,2)</f>
        <v>0</v>
      </c>
      <c r="L252" s="240">
        <v>21</v>
      </c>
      <c r="M252" s="240">
        <f>G252*(1+L252/100)</f>
        <v>0</v>
      </c>
      <c r="N252" s="238">
        <v>0</v>
      </c>
      <c r="O252" s="238">
        <f>ROUND(E252*N252,2)</f>
        <v>0</v>
      </c>
      <c r="P252" s="238">
        <v>0</v>
      </c>
      <c r="Q252" s="238">
        <f>ROUND(E252*P252,2)</f>
        <v>0</v>
      </c>
      <c r="R252" s="240" t="s">
        <v>342</v>
      </c>
      <c r="S252" s="240" t="s">
        <v>117</v>
      </c>
      <c r="T252" s="241" t="s">
        <v>117</v>
      </c>
      <c r="U252" s="223">
        <v>0.47</v>
      </c>
      <c r="V252" s="223">
        <f>ROUND(E252*U252,2)</f>
        <v>177.76</v>
      </c>
      <c r="W252" s="223"/>
      <c r="X252" s="223" t="s">
        <v>118</v>
      </c>
      <c r="Y252" s="223" t="s">
        <v>119</v>
      </c>
      <c r="Z252" s="212"/>
      <c r="AA252" s="212"/>
      <c r="AB252" s="212"/>
      <c r="AC252" s="212"/>
      <c r="AD252" s="212"/>
      <c r="AE252" s="212"/>
      <c r="AF252" s="212"/>
      <c r="AG252" s="212" t="s">
        <v>120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">
      <c r="A253" s="219"/>
      <c r="B253" s="220"/>
      <c r="C253" s="258" t="s">
        <v>365</v>
      </c>
      <c r="D253" s="225"/>
      <c r="E253" s="226">
        <v>5.79</v>
      </c>
      <c r="F253" s="223"/>
      <c r="G253" s="223"/>
      <c r="H253" s="223"/>
      <c r="I253" s="223"/>
      <c r="J253" s="223"/>
      <c r="K253" s="223"/>
      <c r="L253" s="223"/>
      <c r="M253" s="223"/>
      <c r="N253" s="222"/>
      <c r="O253" s="222"/>
      <c r="P253" s="222"/>
      <c r="Q253" s="222"/>
      <c r="R253" s="223"/>
      <c r="S253" s="223"/>
      <c r="T253" s="223"/>
      <c r="U253" s="223"/>
      <c r="V253" s="223"/>
      <c r="W253" s="223"/>
      <c r="X253" s="223"/>
      <c r="Y253" s="223"/>
      <c r="Z253" s="212"/>
      <c r="AA253" s="212"/>
      <c r="AB253" s="212"/>
      <c r="AC253" s="212"/>
      <c r="AD253" s="212"/>
      <c r="AE253" s="212"/>
      <c r="AF253" s="212"/>
      <c r="AG253" s="212" t="s">
        <v>124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3" x14ac:dyDescent="0.2">
      <c r="A254" s="219"/>
      <c r="B254" s="220"/>
      <c r="C254" s="258" t="s">
        <v>366</v>
      </c>
      <c r="D254" s="225"/>
      <c r="E254" s="226">
        <v>36.119999999999997</v>
      </c>
      <c r="F254" s="223"/>
      <c r="G254" s="223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23"/>
      <c r="Z254" s="212"/>
      <c r="AA254" s="212"/>
      <c r="AB254" s="212"/>
      <c r="AC254" s="212"/>
      <c r="AD254" s="212"/>
      <c r="AE254" s="212"/>
      <c r="AF254" s="212"/>
      <c r="AG254" s="212" t="s">
        <v>124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">
      <c r="A255" s="219"/>
      <c r="B255" s="220"/>
      <c r="C255" s="258" t="s">
        <v>367</v>
      </c>
      <c r="D255" s="225"/>
      <c r="E255" s="226">
        <v>84.2</v>
      </c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23"/>
      <c r="Z255" s="212"/>
      <c r="AA255" s="212"/>
      <c r="AB255" s="212"/>
      <c r="AC255" s="212"/>
      <c r="AD255" s="212"/>
      <c r="AE255" s="212"/>
      <c r="AF255" s="212"/>
      <c r="AG255" s="212" t="s">
        <v>124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2">
      <c r="A256" s="219"/>
      <c r="B256" s="220"/>
      <c r="C256" s="258" t="s">
        <v>368</v>
      </c>
      <c r="D256" s="225"/>
      <c r="E256" s="226">
        <v>2.91</v>
      </c>
      <c r="F256" s="223"/>
      <c r="G256" s="223"/>
      <c r="H256" s="223"/>
      <c r="I256" s="223"/>
      <c r="J256" s="223"/>
      <c r="K256" s="223"/>
      <c r="L256" s="223"/>
      <c r="M256" s="223"/>
      <c r="N256" s="222"/>
      <c r="O256" s="222"/>
      <c r="P256" s="222"/>
      <c r="Q256" s="222"/>
      <c r="R256" s="223"/>
      <c r="S256" s="223"/>
      <c r="T256" s="223"/>
      <c r="U256" s="223"/>
      <c r="V256" s="223"/>
      <c r="W256" s="223"/>
      <c r="X256" s="223"/>
      <c r="Y256" s="223"/>
      <c r="Z256" s="212"/>
      <c r="AA256" s="212"/>
      <c r="AB256" s="212"/>
      <c r="AC256" s="212"/>
      <c r="AD256" s="212"/>
      <c r="AE256" s="212"/>
      <c r="AF256" s="212"/>
      <c r="AG256" s="212" t="s">
        <v>124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2">
      <c r="A257" s="219"/>
      <c r="B257" s="220"/>
      <c r="C257" s="258" t="s">
        <v>369</v>
      </c>
      <c r="D257" s="225"/>
      <c r="E257" s="226">
        <v>51.28</v>
      </c>
      <c r="F257" s="223"/>
      <c r="G257" s="223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23"/>
      <c r="Z257" s="212"/>
      <c r="AA257" s="212"/>
      <c r="AB257" s="212"/>
      <c r="AC257" s="212"/>
      <c r="AD257" s="212"/>
      <c r="AE257" s="212"/>
      <c r="AF257" s="212"/>
      <c r="AG257" s="212" t="s">
        <v>124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2">
      <c r="A258" s="219"/>
      <c r="B258" s="220"/>
      <c r="C258" s="258" t="s">
        <v>370</v>
      </c>
      <c r="D258" s="225"/>
      <c r="E258" s="226">
        <v>18.649999999999999</v>
      </c>
      <c r="F258" s="223"/>
      <c r="G258" s="223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23"/>
      <c r="Z258" s="212"/>
      <c r="AA258" s="212"/>
      <c r="AB258" s="212"/>
      <c r="AC258" s="212"/>
      <c r="AD258" s="212"/>
      <c r="AE258" s="212"/>
      <c r="AF258" s="212"/>
      <c r="AG258" s="212" t="s">
        <v>124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2">
      <c r="A259" s="219"/>
      <c r="B259" s="220"/>
      <c r="C259" s="258" t="s">
        <v>371</v>
      </c>
      <c r="D259" s="225"/>
      <c r="E259" s="226">
        <v>7.81</v>
      </c>
      <c r="F259" s="223"/>
      <c r="G259" s="22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2"/>
      <c r="AA259" s="212"/>
      <c r="AB259" s="212"/>
      <c r="AC259" s="212"/>
      <c r="AD259" s="212"/>
      <c r="AE259" s="212"/>
      <c r="AF259" s="212"/>
      <c r="AG259" s="212" t="s">
        <v>124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3" x14ac:dyDescent="0.2">
      <c r="A260" s="219"/>
      <c r="B260" s="220"/>
      <c r="C260" s="258" t="s">
        <v>372</v>
      </c>
      <c r="D260" s="225"/>
      <c r="E260" s="226">
        <v>38.25</v>
      </c>
      <c r="F260" s="223"/>
      <c r="G260" s="223"/>
      <c r="H260" s="223"/>
      <c r="I260" s="223"/>
      <c r="J260" s="223"/>
      <c r="K260" s="223"/>
      <c r="L260" s="223"/>
      <c r="M260" s="223"/>
      <c r="N260" s="222"/>
      <c r="O260" s="222"/>
      <c r="P260" s="222"/>
      <c r="Q260" s="222"/>
      <c r="R260" s="223"/>
      <c r="S260" s="223"/>
      <c r="T260" s="223"/>
      <c r="U260" s="223"/>
      <c r="V260" s="223"/>
      <c r="W260" s="223"/>
      <c r="X260" s="223"/>
      <c r="Y260" s="223"/>
      <c r="Z260" s="212"/>
      <c r="AA260" s="212"/>
      <c r="AB260" s="212"/>
      <c r="AC260" s="212"/>
      <c r="AD260" s="212"/>
      <c r="AE260" s="212"/>
      <c r="AF260" s="212"/>
      <c r="AG260" s="212" t="s">
        <v>124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3" x14ac:dyDescent="0.2">
      <c r="A261" s="219"/>
      <c r="B261" s="220"/>
      <c r="C261" s="258" t="s">
        <v>373</v>
      </c>
      <c r="D261" s="225"/>
      <c r="E261" s="226">
        <v>5.52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23"/>
      <c r="Z261" s="212"/>
      <c r="AA261" s="212"/>
      <c r="AB261" s="212"/>
      <c r="AC261" s="212"/>
      <c r="AD261" s="212"/>
      <c r="AE261" s="212"/>
      <c r="AF261" s="212"/>
      <c r="AG261" s="212" t="s">
        <v>124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2">
      <c r="A262" s="219"/>
      <c r="B262" s="220"/>
      <c r="C262" s="258" t="s">
        <v>374</v>
      </c>
      <c r="D262" s="225"/>
      <c r="E262" s="226">
        <v>74.150000000000006</v>
      </c>
      <c r="F262" s="223"/>
      <c r="G262" s="223"/>
      <c r="H262" s="223"/>
      <c r="I262" s="223"/>
      <c r="J262" s="223"/>
      <c r="K262" s="223"/>
      <c r="L262" s="223"/>
      <c r="M262" s="223"/>
      <c r="N262" s="222"/>
      <c r="O262" s="222"/>
      <c r="P262" s="222"/>
      <c r="Q262" s="222"/>
      <c r="R262" s="223"/>
      <c r="S262" s="223"/>
      <c r="T262" s="223"/>
      <c r="U262" s="223"/>
      <c r="V262" s="223"/>
      <c r="W262" s="223"/>
      <c r="X262" s="223"/>
      <c r="Y262" s="223"/>
      <c r="Z262" s="212"/>
      <c r="AA262" s="212"/>
      <c r="AB262" s="212"/>
      <c r="AC262" s="212"/>
      <c r="AD262" s="212"/>
      <c r="AE262" s="212"/>
      <c r="AF262" s="212"/>
      <c r="AG262" s="212" t="s">
        <v>124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2">
      <c r="A263" s="219"/>
      <c r="B263" s="220"/>
      <c r="C263" s="258" t="s">
        <v>375</v>
      </c>
      <c r="D263" s="225"/>
      <c r="E263" s="226">
        <v>37.11</v>
      </c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23"/>
      <c r="Z263" s="212"/>
      <c r="AA263" s="212"/>
      <c r="AB263" s="212"/>
      <c r="AC263" s="212"/>
      <c r="AD263" s="212"/>
      <c r="AE263" s="212"/>
      <c r="AF263" s="212"/>
      <c r="AG263" s="212" t="s">
        <v>124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2">
      <c r="A264" s="219"/>
      <c r="B264" s="220"/>
      <c r="C264" s="258" t="s">
        <v>376</v>
      </c>
      <c r="D264" s="225"/>
      <c r="E264" s="226">
        <v>16.43</v>
      </c>
      <c r="F264" s="223"/>
      <c r="G264" s="223"/>
      <c r="H264" s="223"/>
      <c r="I264" s="223"/>
      <c r="J264" s="223"/>
      <c r="K264" s="223"/>
      <c r="L264" s="223"/>
      <c r="M264" s="223"/>
      <c r="N264" s="222"/>
      <c r="O264" s="222"/>
      <c r="P264" s="222"/>
      <c r="Q264" s="222"/>
      <c r="R264" s="223"/>
      <c r="S264" s="223"/>
      <c r="T264" s="223"/>
      <c r="U264" s="223"/>
      <c r="V264" s="223"/>
      <c r="W264" s="223"/>
      <c r="X264" s="223"/>
      <c r="Y264" s="223"/>
      <c r="Z264" s="212"/>
      <c r="AA264" s="212"/>
      <c r="AB264" s="212"/>
      <c r="AC264" s="212"/>
      <c r="AD264" s="212"/>
      <c r="AE264" s="212"/>
      <c r="AF264" s="212"/>
      <c r="AG264" s="212" t="s">
        <v>124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22.5" outlineLevel="1" x14ac:dyDescent="0.2">
      <c r="A265" s="235">
        <v>32</v>
      </c>
      <c r="B265" s="236" t="s">
        <v>377</v>
      </c>
      <c r="C265" s="256" t="s">
        <v>378</v>
      </c>
      <c r="D265" s="237" t="s">
        <v>149</v>
      </c>
      <c r="E265" s="238">
        <v>6</v>
      </c>
      <c r="F265" s="239"/>
      <c r="G265" s="240">
        <f>ROUND(E265*F265,2)</f>
        <v>0</v>
      </c>
      <c r="H265" s="239"/>
      <c r="I265" s="240">
        <f>ROUND(E265*H265,2)</f>
        <v>0</v>
      </c>
      <c r="J265" s="239"/>
      <c r="K265" s="240">
        <f>ROUND(E265*J265,2)</f>
        <v>0</v>
      </c>
      <c r="L265" s="240">
        <v>21</v>
      </c>
      <c r="M265" s="240">
        <f>G265*(1+L265/100)</f>
        <v>0</v>
      </c>
      <c r="N265" s="238">
        <v>0</v>
      </c>
      <c r="O265" s="238">
        <f>ROUND(E265*N265,2)</f>
        <v>0</v>
      </c>
      <c r="P265" s="238">
        <v>0</v>
      </c>
      <c r="Q265" s="238">
        <f>ROUND(E265*P265,2)</f>
        <v>0</v>
      </c>
      <c r="R265" s="240" t="s">
        <v>342</v>
      </c>
      <c r="S265" s="240" t="s">
        <v>117</v>
      </c>
      <c r="T265" s="241" t="s">
        <v>117</v>
      </c>
      <c r="U265" s="223">
        <v>1.88</v>
      </c>
      <c r="V265" s="223">
        <f>ROUND(E265*U265,2)</f>
        <v>11.28</v>
      </c>
      <c r="W265" s="223"/>
      <c r="X265" s="223" t="s">
        <v>118</v>
      </c>
      <c r="Y265" s="223" t="s">
        <v>119</v>
      </c>
      <c r="Z265" s="212"/>
      <c r="AA265" s="212"/>
      <c r="AB265" s="212"/>
      <c r="AC265" s="212"/>
      <c r="AD265" s="212"/>
      <c r="AE265" s="212"/>
      <c r="AF265" s="212"/>
      <c r="AG265" s="212" t="s">
        <v>120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2">
      <c r="A266" s="219"/>
      <c r="B266" s="220"/>
      <c r="C266" s="258" t="s">
        <v>354</v>
      </c>
      <c r="D266" s="225"/>
      <c r="E266" s="226">
        <v>1</v>
      </c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23"/>
      <c r="Z266" s="212"/>
      <c r="AA266" s="212"/>
      <c r="AB266" s="212"/>
      <c r="AC266" s="212"/>
      <c r="AD266" s="212"/>
      <c r="AE266" s="212"/>
      <c r="AF266" s="212"/>
      <c r="AG266" s="212" t="s">
        <v>124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3" x14ac:dyDescent="0.2">
      <c r="A267" s="219"/>
      <c r="B267" s="220"/>
      <c r="C267" s="258" t="s">
        <v>355</v>
      </c>
      <c r="D267" s="225"/>
      <c r="E267" s="226">
        <v>1</v>
      </c>
      <c r="F267" s="223"/>
      <c r="G267" s="223"/>
      <c r="H267" s="223"/>
      <c r="I267" s="223"/>
      <c r="J267" s="223"/>
      <c r="K267" s="223"/>
      <c r="L267" s="223"/>
      <c r="M267" s="223"/>
      <c r="N267" s="222"/>
      <c r="O267" s="222"/>
      <c r="P267" s="222"/>
      <c r="Q267" s="222"/>
      <c r="R267" s="223"/>
      <c r="S267" s="223"/>
      <c r="T267" s="223"/>
      <c r="U267" s="223"/>
      <c r="V267" s="223"/>
      <c r="W267" s="223"/>
      <c r="X267" s="223"/>
      <c r="Y267" s="223"/>
      <c r="Z267" s="212"/>
      <c r="AA267" s="212"/>
      <c r="AB267" s="212"/>
      <c r="AC267" s="212"/>
      <c r="AD267" s="212"/>
      <c r="AE267" s="212"/>
      <c r="AF267" s="212"/>
      <c r="AG267" s="212" t="s">
        <v>124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2">
      <c r="A268" s="219"/>
      <c r="B268" s="220"/>
      <c r="C268" s="258" t="s">
        <v>356</v>
      </c>
      <c r="D268" s="225"/>
      <c r="E268" s="226">
        <v>1</v>
      </c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23"/>
      <c r="Z268" s="212"/>
      <c r="AA268" s="212"/>
      <c r="AB268" s="212"/>
      <c r="AC268" s="212"/>
      <c r="AD268" s="212"/>
      <c r="AE268" s="212"/>
      <c r="AF268" s="212"/>
      <c r="AG268" s="212" t="s">
        <v>124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2">
      <c r="A269" s="219"/>
      <c r="B269" s="220"/>
      <c r="C269" s="258" t="s">
        <v>357</v>
      </c>
      <c r="D269" s="225"/>
      <c r="E269" s="226">
        <v>2</v>
      </c>
      <c r="F269" s="223"/>
      <c r="G269" s="223"/>
      <c r="H269" s="223"/>
      <c r="I269" s="223"/>
      <c r="J269" s="223"/>
      <c r="K269" s="223"/>
      <c r="L269" s="223"/>
      <c r="M269" s="223"/>
      <c r="N269" s="222"/>
      <c r="O269" s="222"/>
      <c r="P269" s="222"/>
      <c r="Q269" s="222"/>
      <c r="R269" s="223"/>
      <c r="S269" s="223"/>
      <c r="T269" s="223"/>
      <c r="U269" s="223"/>
      <c r="V269" s="223"/>
      <c r="W269" s="223"/>
      <c r="X269" s="223"/>
      <c r="Y269" s="223"/>
      <c r="Z269" s="212"/>
      <c r="AA269" s="212"/>
      <c r="AB269" s="212"/>
      <c r="AC269" s="212"/>
      <c r="AD269" s="212"/>
      <c r="AE269" s="212"/>
      <c r="AF269" s="212"/>
      <c r="AG269" s="212" t="s">
        <v>124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2">
      <c r="A270" s="219"/>
      <c r="B270" s="220"/>
      <c r="C270" s="258" t="s">
        <v>358</v>
      </c>
      <c r="D270" s="225"/>
      <c r="E270" s="226">
        <v>1</v>
      </c>
      <c r="F270" s="223"/>
      <c r="G270" s="223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23"/>
      <c r="Z270" s="212"/>
      <c r="AA270" s="212"/>
      <c r="AB270" s="212"/>
      <c r="AC270" s="212"/>
      <c r="AD270" s="212"/>
      <c r="AE270" s="212"/>
      <c r="AF270" s="212"/>
      <c r="AG270" s="212" t="s">
        <v>124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ht="22.5" outlineLevel="1" x14ac:dyDescent="0.2">
      <c r="A271" s="235">
        <v>33</v>
      </c>
      <c r="B271" s="236" t="s">
        <v>379</v>
      </c>
      <c r="C271" s="256" t="s">
        <v>380</v>
      </c>
      <c r="D271" s="237" t="s">
        <v>149</v>
      </c>
      <c r="E271" s="238">
        <v>4</v>
      </c>
      <c r="F271" s="239"/>
      <c r="G271" s="240">
        <f>ROUND(E271*F271,2)</f>
        <v>0</v>
      </c>
      <c r="H271" s="239"/>
      <c r="I271" s="240">
        <f>ROUND(E271*H271,2)</f>
        <v>0</v>
      </c>
      <c r="J271" s="239"/>
      <c r="K271" s="240">
        <f>ROUND(E271*J271,2)</f>
        <v>0</v>
      </c>
      <c r="L271" s="240">
        <v>21</v>
      </c>
      <c r="M271" s="240">
        <f>G271*(1+L271/100)</f>
        <v>0</v>
      </c>
      <c r="N271" s="238">
        <v>0</v>
      </c>
      <c r="O271" s="238">
        <f>ROUND(E271*N271,2)</f>
        <v>0</v>
      </c>
      <c r="P271" s="238">
        <v>0</v>
      </c>
      <c r="Q271" s="238">
        <f>ROUND(E271*P271,2)</f>
        <v>0</v>
      </c>
      <c r="R271" s="240" t="s">
        <v>342</v>
      </c>
      <c r="S271" s="240" t="s">
        <v>117</v>
      </c>
      <c r="T271" s="241" t="s">
        <v>117</v>
      </c>
      <c r="U271" s="223">
        <v>3.36</v>
      </c>
      <c r="V271" s="223">
        <f>ROUND(E271*U271,2)</f>
        <v>13.44</v>
      </c>
      <c r="W271" s="223"/>
      <c r="X271" s="223" t="s">
        <v>118</v>
      </c>
      <c r="Y271" s="223" t="s">
        <v>119</v>
      </c>
      <c r="Z271" s="212"/>
      <c r="AA271" s="212"/>
      <c r="AB271" s="212"/>
      <c r="AC271" s="212"/>
      <c r="AD271" s="212"/>
      <c r="AE271" s="212"/>
      <c r="AF271" s="212"/>
      <c r="AG271" s="212" t="s">
        <v>120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58" t="s">
        <v>359</v>
      </c>
      <c r="D272" s="225"/>
      <c r="E272" s="226">
        <v>1</v>
      </c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23"/>
      <c r="Z272" s="212"/>
      <c r="AA272" s="212"/>
      <c r="AB272" s="212"/>
      <c r="AC272" s="212"/>
      <c r="AD272" s="212"/>
      <c r="AE272" s="212"/>
      <c r="AF272" s="212"/>
      <c r="AG272" s="212" t="s">
        <v>124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">
      <c r="A273" s="219"/>
      <c r="B273" s="220"/>
      <c r="C273" s="258" t="s">
        <v>360</v>
      </c>
      <c r="D273" s="225"/>
      <c r="E273" s="226">
        <v>1</v>
      </c>
      <c r="F273" s="223"/>
      <c r="G273" s="223"/>
      <c r="H273" s="223"/>
      <c r="I273" s="223"/>
      <c r="J273" s="223"/>
      <c r="K273" s="223"/>
      <c r="L273" s="223"/>
      <c r="M273" s="223"/>
      <c r="N273" s="222"/>
      <c r="O273" s="222"/>
      <c r="P273" s="222"/>
      <c r="Q273" s="222"/>
      <c r="R273" s="223"/>
      <c r="S273" s="223"/>
      <c r="T273" s="223"/>
      <c r="U273" s="223"/>
      <c r="V273" s="223"/>
      <c r="W273" s="223"/>
      <c r="X273" s="223"/>
      <c r="Y273" s="223"/>
      <c r="Z273" s="212"/>
      <c r="AA273" s="212"/>
      <c r="AB273" s="212"/>
      <c r="AC273" s="212"/>
      <c r="AD273" s="212"/>
      <c r="AE273" s="212"/>
      <c r="AF273" s="212"/>
      <c r="AG273" s="212" t="s">
        <v>124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2">
      <c r="A274" s="219"/>
      <c r="B274" s="220"/>
      <c r="C274" s="258" t="s">
        <v>361</v>
      </c>
      <c r="D274" s="225"/>
      <c r="E274" s="226">
        <v>1</v>
      </c>
      <c r="F274" s="223"/>
      <c r="G274" s="223"/>
      <c r="H274" s="223"/>
      <c r="I274" s="223"/>
      <c r="J274" s="223"/>
      <c r="K274" s="223"/>
      <c r="L274" s="223"/>
      <c r="M274" s="223"/>
      <c r="N274" s="222"/>
      <c r="O274" s="222"/>
      <c r="P274" s="222"/>
      <c r="Q274" s="222"/>
      <c r="R274" s="223"/>
      <c r="S274" s="223"/>
      <c r="T274" s="223"/>
      <c r="U274" s="223"/>
      <c r="V274" s="223"/>
      <c r="W274" s="223"/>
      <c r="X274" s="223"/>
      <c r="Y274" s="223"/>
      <c r="Z274" s="212"/>
      <c r="AA274" s="212"/>
      <c r="AB274" s="212"/>
      <c r="AC274" s="212"/>
      <c r="AD274" s="212"/>
      <c r="AE274" s="212"/>
      <c r="AF274" s="212"/>
      <c r="AG274" s="212" t="s">
        <v>124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3" x14ac:dyDescent="0.2">
      <c r="A275" s="219"/>
      <c r="B275" s="220"/>
      <c r="C275" s="258" t="s">
        <v>362</v>
      </c>
      <c r="D275" s="225"/>
      <c r="E275" s="226">
        <v>1</v>
      </c>
      <c r="F275" s="223"/>
      <c r="G275" s="223"/>
      <c r="H275" s="223"/>
      <c r="I275" s="223"/>
      <c r="J275" s="223"/>
      <c r="K275" s="223"/>
      <c r="L275" s="223"/>
      <c r="M275" s="223"/>
      <c r="N275" s="222"/>
      <c r="O275" s="222"/>
      <c r="P275" s="222"/>
      <c r="Q275" s="222"/>
      <c r="R275" s="223"/>
      <c r="S275" s="223"/>
      <c r="T275" s="223"/>
      <c r="U275" s="223"/>
      <c r="V275" s="223"/>
      <c r="W275" s="223"/>
      <c r="X275" s="223"/>
      <c r="Y275" s="223"/>
      <c r="Z275" s="212"/>
      <c r="AA275" s="212"/>
      <c r="AB275" s="212"/>
      <c r="AC275" s="212"/>
      <c r="AD275" s="212"/>
      <c r="AE275" s="212"/>
      <c r="AF275" s="212"/>
      <c r="AG275" s="212" t="s">
        <v>124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35">
        <v>34</v>
      </c>
      <c r="B276" s="236" t="s">
        <v>381</v>
      </c>
      <c r="C276" s="256" t="s">
        <v>382</v>
      </c>
      <c r="D276" s="237" t="s">
        <v>149</v>
      </c>
      <c r="E276" s="238">
        <v>6</v>
      </c>
      <c r="F276" s="239"/>
      <c r="G276" s="240">
        <f>ROUND(E276*F276,2)</f>
        <v>0</v>
      </c>
      <c r="H276" s="239"/>
      <c r="I276" s="240">
        <f>ROUND(E276*H276,2)</f>
        <v>0</v>
      </c>
      <c r="J276" s="239"/>
      <c r="K276" s="240">
        <f>ROUND(E276*J276,2)</f>
        <v>0</v>
      </c>
      <c r="L276" s="240">
        <v>21</v>
      </c>
      <c r="M276" s="240">
        <f>G276*(1+L276/100)</f>
        <v>0</v>
      </c>
      <c r="N276" s="238">
        <v>0</v>
      </c>
      <c r="O276" s="238">
        <f>ROUND(E276*N276,2)</f>
        <v>0</v>
      </c>
      <c r="P276" s="238">
        <v>0.192</v>
      </c>
      <c r="Q276" s="238">
        <f>ROUND(E276*P276,2)</f>
        <v>1.1499999999999999</v>
      </c>
      <c r="R276" s="240" t="s">
        <v>342</v>
      </c>
      <c r="S276" s="240" t="s">
        <v>117</v>
      </c>
      <c r="T276" s="241" t="s">
        <v>117</v>
      </c>
      <c r="U276" s="223">
        <v>0.60199999999999998</v>
      </c>
      <c r="V276" s="223">
        <f>ROUND(E276*U276,2)</f>
        <v>3.61</v>
      </c>
      <c r="W276" s="223"/>
      <c r="X276" s="223" t="s">
        <v>118</v>
      </c>
      <c r="Y276" s="223" t="s">
        <v>119</v>
      </c>
      <c r="Z276" s="212"/>
      <c r="AA276" s="212"/>
      <c r="AB276" s="212"/>
      <c r="AC276" s="212"/>
      <c r="AD276" s="212"/>
      <c r="AE276" s="212"/>
      <c r="AF276" s="212"/>
      <c r="AG276" s="212" t="s">
        <v>120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2" x14ac:dyDescent="0.2">
      <c r="A277" s="219"/>
      <c r="B277" s="220"/>
      <c r="C277" s="258" t="s">
        <v>383</v>
      </c>
      <c r="D277" s="225"/>
      <c r="E277" s="226">
        <v>1</v>
      </c>
      <c r="F277" s="223"/>
      <c r="G277" s="223"/>
      <c r="H277" s="223"/>
      <c r="I277" s="223"/>
      <c r="J277" s="223"/>
      <c r="K277" s="223"/>
      <c r="L277" s="223"/>
      <c r="M277" s="223"/>
      <c r="N277" s="222"/>
      <c r="O277" s="222"/>
      <c r="P277" s="222"/>
      <c r="Q277" s="222"/>
      <c r="R277" s="223"/>
      <c r="S277" s="223"/>
      <c r="T277" s="223"/>
      <c r="U277" s="223"/>
      <c r="V277" s="223"/>
      <c r="W277" s="223"/>
      <c r="X277" s="223"/>
      <c r="Y277" s="223"/>
      <c r="Z277" s="212"/>
      <c r="AA277" s="212"/>
      <c r="AB277" s="212"/>
      <c r="AC277" s="212"/>
      <c r="AD277" s="212"/>
      <c r="AE277" s="212"/>
      <c r="AF277" s="212"/>
      <c r="AG277" s="212" t="s">
        <v>124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">
      <c r="A278" s="219"/>
      <c r="B278" s="220"/>
      <c r="C278" s="258" t="s">
        <v>384</v>
      </c>
      <c r="D278" s="225"/>
      <c r="E278" s="226">
        <v>1</v>
      </c>
      <c r="F278" s="223"/>
      <c r="G278" s="223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23"/>
      <c r="Z278" s="212"/>
      <c r="AA278" s="212"/>
      <c r="AB278" s="212"/>
      <c r="AC278" s="212"/>
      <c r="AD278" s="212"/>
      <c r="AE278" s="212"/>
      <c r="AF278" s="212"/>
      <c r="AG278" s="212" t="s">
        <v>124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19"/>
      <c r="B279" s="220"/>
      <c r="C279" s="258" t="s">
        <v>385</v>
      </c>
      <c r="D279" s="225"/>
      <c r="E279" s="226">
        <v>1</v>
      </c>
      <c r="F279" s="223"/>
      <c r="G279" s="223"/>
      <c r="H279" s="223"/>
      <c r="I279" s="223"/>
      <c r="J279" s="223"/>
      <c r="K279" s="223"/>
      <c r="L279" s="223"/>
      <c r="M279" s="223"/>
      <c r="N279" s="222"/>
      <c r="O279" s="222"/>
      <c r="P279" s="222"/>
      <c r="Q279" s="222"/>
      <c r="R279" s="223"/>
      <c r="S279" s="223"/>
      <c r="T279" s="223"/>
      <c r="U279" s="223"/>
      <c r="V279" s="223"/>
      <c r="W279" s="223"/>
      <c r="X279" s="223"/>
      <c r="Y279" s="223"/>
      <c r="Z279" s="212"/>
      <c r="AA279" s="212"/>
      <c r="AB279" s="212"/>
      <c r="AC279" s="212"/>
      <c r="AD279" s="212"/>
      <c r="AE279" s="212"/>
      <c r="AF279" s="212"/>
      <c r="AG279" s="212" t="s">
        <v>124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2">
      <c r="A280" s="219"/>
      <c r="B280" s="220"/>
      <c r="C280" s="258" t="s">
        <v>386</v>
      </c>
      <c r="D280" s="225"/>
      <c r="E280" s="226">
        <v>2</v>
      </c>
      <c r="F280" s="223"/>
      <c r="G280" s="223"/>
      <c r="H280" s="223"/>
      <c r="I280" s="223"/>
      <c r="J280" s="223"/>
      <c r="K280" s="223"/>
      <c r="L280" s="223"/>
      <c r="M280" s="223"/>
      <c r="N280" s="222"/>
      <c r="O280" s="222"/>
      <c r="P280" s="222"/>
      <c r="Q280" s="222"/>
      <c r="R280" s="223"/>
      <c r="S280" s="223"/>
      <c r="T280" s="223"/>
      <c r="U280" s="223"/>
      <c r="V280" s="223"/>
      <c r="W280" s="223"/>
      <c r="X280" s="223"/>
      <c r="Y280" s="223"/>
      <c r="Z280" s="212"/>
      <c r="AA280" s="212"/>
      <c r="AB280" s="212"/>
      <c r="AC280" s="212"/>
      <c r="AD280" s="212"/>
      <c r="AE280" s="212"/>
      <c r="AF280" s="212"/>
      <c r="AG280" s="212" t="s">
        <v>124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">
      <c r="A281" s="219"/>
      <c r="B281" s="220"/>
      <c r="C281" s="258" t="s">
        <v>387</v>
      </c>
      <c r="D281" s="225"/>
      <c r="E281" s="226">
        <v>1</v>
      </c>
      <c r="F281" s="223"/>
      <c r="G281" s="223"/>
      <c r="H281" s="223"/>
      <c r="I281" s="223"/>
      <c r="J281" s="223"/>
      <c r="K281" s="223"/>
      <c r="L281" s="223"/>
      <c r="M281" s="223"/>
      <c r="N281" s="222"/>
      <c r="O281" s="222"/>
      <c r="P281" s="222"/>
      <c r="Q281" s="222"/>
      <c r="R281" s="223"/>
      <c r="S281" s="223"/>
      <c r="T281" s="223"/>
      <c r="U281" s="223"/>
      <c r="V281" s="223"/>
      <c r="W281" s="223"/>
      <c r="X281" s="223"/>
      <c r="Y281" s="223"/>
      <c r="Z281" s="212"/>
      <c r="AA281" s="212"/>
      <c r="AB281" s="212"/>
      <c r="AC281" s="212"/>
      <c r="AD281" s="212"/>
      <c r="AE281" s="212"/>
      <c r="AF281" s="212"/>
      <c r="AG281" s="212" t="s">
        <v>124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35">
        <v>35</v>
      </c>
      <c r="B282" s="236" t="s">
        <v>388</v>
      </c>
      <c r="C282" s="256" t="s">
        <v>389</v>
      </c>
      <c r="D282" s="237" t="s">
        <v>149</v>
      </c>
      <c r="E282" s="238">
        <v>4</v>
      </c>
      <c r="F282" s="239"/>
      <c r="G282" s="240">
        <f>ROUND(E282*F282,2)</f>
        <v>0</v>
      </c>
      <c r="H282" s="239"/>
      <c r="I282" s="240">
        <f>ROUND(E282*H282,2)</f>
        <v>0</v>
      </c>
      <c r="J282" s="239"/>
      <c r="K282" s="240">
        <f>ROUND(E282*J282,2)</f>
        <v>0</v>
      </c>
      <c r="L282" s="240">
        <v>21</v>
      </c>
      <c r="M282" s="240">
        <f>G282*(1+L282/100)</f>
        <v>0</v>
      </c>
      <c r="N282" s="238">
        <v>0</v>
      </c>
      <c r="O282" s="238">
        <f>ROUND(E282*N282,2)</f>
        <v>0</v>
      </c>
      <c r="P282" s="238">
        <v>0.21</v>
      </c>
      <c r="Q282" s="238">
        <f>ROUND(E282*P282,2)</f>
        <v>0.84</v>
      </c>
      <c r="R282" s="240" t="s">
        <v>342</v>
      </c>
      <c r="S282" s="240" t="s">
        <v>117</v>
      </c>
      <c r="T282" s="241" t="s">
        <v>117</v>
      </c>
      <c r="U282" s="223">
        <v>0.71399999999999997</v>
      </c>
      <c r="V282" s="223">
        <f>ROUND(E282*U282,2)</f>
        <v>2.86</v>
      </c>
      <c r="W282" s="223"/>
      <c r="X282" s="223" t="s">
        <v>118</v>
      </c>
      <c r="Y282" s="223" t="s">
        <v>119</v>
      </c>
      <c r="Z282" s="212"/>
      <c r="AA282" s="212"/>
      <c r="AB282" s="212"/>
      <c r="AC282" s="212"/>
      <c r="AD282" s="212"/>
      <c r="AE282" s="212"/>
      <c r="AF282" s="212"/>
      <c r="AG282" s="212" t="s">
        <v>120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2" x14ac:dyDescent="0.2">
      <c r="A283" s="219"/>
      <c r="B283" s="220"/>
      <c r="C283" s="258" t="s">
        <v>390</v>
      </c>
      <c r="D283" s="225"/>
      <c r="E283" s="226">
        <v>1</v>
      </c>
      <c r="F283" s="223"/>
      <c r="G283" s="223"/>
      <c r="H283" s="223"/>
      <c r="I283" s="223"/>
      <c r="J283" s="223"/>
      <c r="K283" s="223"/>
      <c r="L283" s="223"/>
      <c r="M283" s="223"/>
      <c r="N283" s="222"/>
      <c r="O283" s="222"/>
      <c r="P283" s="222"/>
      <c r="Q283" s="222"/>
      <c r="R283" s="223"/>
      <c r="S283" s="223"/>
      <c r="T283" s="223"/>
      <c r="U283" s="223"/>
      <c r="V283" s="223"/>
      <c r="W283" s="223"/>
      <c r="X283" s="223"/>
      <c r="Y283" s="223"/>
      <c r="Z283" s="212"/>
      <c r="AA283" s="212"/>
      <c r="AB283" s="212"/>
      <c r="AC283" s="212"/>
      <c r="AD283" s="212"/>
      <c r="AE283" s="212"/>
      <c r="AF283" s="212"/>
      <c r="AG283" s="212" t="s">
        <v>124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3" x14ac:dyDescent="0.2">
      <c r="A284" s="219"/>
      <c r="B284" s="220"/>
      <c r="C284" s="258" t="s">
        <v>391</v>
      </c>
      <c r="D284" s="225"/>
      <c r="E284" s="226">
        <v>1</v>
      </c>
      <c r="F284" s="223"/>
      <c r="G284" s="223"/>
      <c r="H284" s="223"/>
      <c r="I284" s="223"/>
      <c r="J284" s="223"/>
      <c r="K284" s="223"/>
      <c r="L284" s="223"/>
      <c r="M284" s="223"/>
      <c r="N284" s="222"/>
      <c r="O284" s="222"/>
      <c r="P284" s="222"/>
      <c r="Q284" s="222"/>
      <c r="R284" s="223"/>
      <c r="S284" s="223"/>
      <c r="T284" s="223"/>
      <c r="U284" s="223"/>
      <c r="V284" s="223"/>
      <c r="W284" s="223"/>
      <c r="X284" s="223"/>
      <c r="Y284" s="223"/>
      <c r="Z284" s="212"/>
      <c r="AA284" s="212"/>
      <c r="AB284" s="212"/>
      <c r="AC284" s="212"/>
      <c r="AD284" s="212"/>
      <c r="AE284" s="212"/>
      <c r="AF284" s="212"/>
      <c r="AG284" s="212" t="s">
        <v>124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">
      <c r="A285" s="219"/>
      <c r="B285" s="220"/>
      <c r="C285" s="258" t="s">
        <v>392</v>
      </c>
      <c r="D285" s="225"/>
      <c r="E285" s="226">
        <v>1</v>
      </c>
      <c r="F285" s="223"/>
      <c r="G285" s="223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23"/>
      <c r="Z285" s="212"/>
      <c r="AA285" s="212"/>
      <c r="AB285" s="212"/>
      <c r="AC285" s="212"/>
      <c r="AD285" s="212"/>
      <c r="AE285" s="212"/>
      <c r="AF285" s="212"/>
      <c r="AG285" s="212" t="s">
        <v>124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">
      <c r="A286" s="219"/>
      <c r="B286" s="220"/>
      <c r="C286" s="258" t="s">
        <v>393</v>
      </c>
      <c r="D286" s="225"/>
      <c r="E286" s="226">
        <v>1</v>
      </c>
      <c r="F286" s="223"/>
      <c r="G286" s="223"/>
      <c r="H286" s="223"/>
      <c r="I286" s="223"/>
      <c r="J286" s="223"/>
      <c r="K286" s="223"/>
      <c r="L286" s="223"/>
      <c r="M286" s="223"/>
      <c r="N286" s="222"/>
      <c r="O286" s="222"/>
      <c r="P286" s="222"/>
      <c r="Q286" s="222"/>
      <c r="R286" s="223"/>
      <c r="S286" s="223"/>
      <c r="T286" s="223"/>
      <c r="U286" s="223"/>
      <c r="V286" s="223"/>
      <c r="W286" s="223"/>
      <c r="X286" s="223"/>
      <c r="Y286" s="223"/>
      <c r="Z286" s="212"/>
      <c r="AA286" s="212"/>
      <c r="AB286" s="212"/>
      <c r="AC286" s="212"/>
      <c r="AD286" s="212"/>
      <c r="AE286" s="212"/>
      <c r="AF286" s="212"/>
      <c r="AG286" s="212" t="s">
        <v>124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35">
        <v>36</v>
      </c>
      <c r="B287" s="236" t="s">
        <v>394</v>
      </c>
      <c r="C287" s="256" t="s">
        <v>395</v>
      </c>
      <c r="D287" s="237" t="s">
        <v>396</v>
      </c>
      <c r="E287" s="238">
        <v>378.66</v>
      </c>
      <c r="F287" s="239"/>
      <c r="G287" s="240">
        <f>ROUND(E287*F287,2)</f>
        <v>0</v>
      </c>
      <c r="H287" s="239"/>
      <c r="I287" s="240">
        <f>ROUND(E287*H287,2)</f>
        <v>0</v>
      </c>
      <c r="J287" s="239"/>
      <c r="K287" s="240">
        <f>ROUND(E287*J287,2)</f>
        <v>0</v>
      </c>
      <c r="L287" s="240">
        <v>21</v>
      </c>
      <c r="M287" s="240">
        <f>G287*(1+L287/100)</f>
        <v>0</v>
      </c>
      <c r="N287" s="238">
        <v>0</v>
      </c>
      <c r="O287" s="238">
        <f>ROUND(E287*N287,2)</f>
        <v>0</v>
      </c>
      <c r="P287" s="238">
        <v>0</v>
      </c>
      <c r="Q287" s="238">
        <f>ROUND(E287*P287,2)</f>
        <v>0</v>
      </c>
      <c r="R287" s="240" t="s">
        <v>342</v>
      </c>
      <c r="S287" s="240" t="s">
        <v>117</v>
      </c>
      <c r="T287" s="241" t="s">
        <v>117</v>
      </c>
      <c r="U287" s="223">
        <v>0</v>
      </c>
      <c r="V287" s="223">
        <f>ROUND(E287*U287,2)</f>
        <v>0</v>
      </c>
      <c r="W287" s="223"/>
      <c r="X287" s="223" t="s">
        <v>118</v>
      </c>
      <c r="Y287" s="223" t="s">
        <v>119</v>
      </c>
      <c r="Z287" s="212"/>
      <c r="AA287" s="212"/>
      <c r="AB287" s="212"/>
      <c r="AC287" s="212"/>
      <c r="AD287" s="212"/>
      <c r="AE287" s="212"/>
      <c r="AF287" s="212"/>
      <c r="AG287" s="212" t="s">
        <v>120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2">
      <c r="A288" s="219"/>
      <c r="B288" s="220"/>
      <c r="C288" s="258" t="s">
        <v>397</v>
      </c>
      <c r="D288" s="225"/>
      <c r="E288" s="226">
        <v>19.045000000000002</v>
      </c>
      <c r="F288" s="223"/>
      <c r="G288" s="223"/>
      <c r="H288" s="223"/>
      <c r="I288" s="223"/>
      <c r="J288" s="223"/>
      <c r="K288" s="223"/>
      <c r="L288" s="223"/>
      <c r="M288" s="223"/>
      <c r="N288" s="222"/>
      <c r="O288" s="222"/>
      <c r="P288" s="222"/>
      <c r="Q288" s="222"/>
      <c r="R288" s="223"/>
      <c r="S288" s="223"/>
      <c r="T288" s="223"/>
      <c r="U288" s="223"/>
      <c r="V288" s="223"/>
      <c r="W288" s="223"/>
      <c r="X288" s="223"/>
      <c r="Y288" s="223"/>
      <c r="Z288" s="212"/>
      <c r="AA288" s="212"/>
      <c r="AB288" s="212"/>
      <c r="AC288" s="212"/>
      <c r="AD288" s="212"/>
      <c r="AE288" s="212"/>
      <c r="AF288" s="212"/>
      <c r="AG288" s="212" t="s">
        <v>124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2">
      <c r="A289" s="219"/>
      <c r="B289" s="220"/>
      <c r="C289" s="258" t="s">
        <v>398</v>
      </c>
      <c r="D289" s="225"/>
      <c r="E289" s="226">
        <v>18.166</v>
      </c>
      <c r="F289" s="223"/>
      <c r="G289" s="223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23"/>
      <c r="Z289" s="212"/>
      <c r="AA289" s="212"/>
      <c r="AB289" s="212"/>
      <c r="AC289" s="212"/>
      <c r="AD289" s="212"/>
      <c r="AE289" s="212"/>
      <c r="AF289" s="212"/>
      <c r="AG289" s="212" t="s">
        <v>124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2">
      <c r="A290" s="219"/>
      <c r="B290" s="220"/>
      <c r="C290" s="258" t="s">
        <v>399</v>
      </c>
      <c r="D290" s="225"/>
      <c r="E290" s="226">
        <v>70.146000000000001</v>
      </c>
      <c r="F290" s="223"/>
      <c r="G290" s="223"/>
      <c r="H290" s="223"/>
      <c r="I290" s="223"/>
      <c r="J290" s="223"/>
      <c r="K290" s="223"/>
      <c r="L290" s="223"/>
      <c r="M290" s="223"/>
      <c r="N290" s="222"/>
      <c r="O290" s="222"/>
      <c r="P290" s="222"/>
      <c r="Q290" s="222"/>
      <c r="R290" s="223"/>
      <c r="S290" s="223"/>
      <c r="T290" s="223"/>
      <c r="U290" s="223"/>
      <c r="V290" s="223"/>
      <c r="W290" s="223"/>
      <c r="X290" s="223"/>
      <c r="Y290" s="223"/>
      <c r="Z290" s="212"/>
      <c r="AA290" s="212"/>
      <c r="AB290" s="212"/>
      <c r="AC290" s="212"/>
      <c r="AD290" s="212"/>
      <c r="AE290" s="212"/>
      <c r="AF290" s="212"/>
      <c r="AG290" s="212" t="s">
        <v>124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">
      <c r="A291" s="219"/>
      <c r="B291" s="220"/>
      <c r="C291" s="258" t="s">
        <v>400</v>
      </c>
      <c r="D291" s="225"/>
      <c r="E291" s="226">
        <v>18.166</v>
      </c>
      <c r="F291" s="223"/>
      <c r="G291" s="223"/>
      <c r="H291" s="223"/>
      <c r="I291" s="223"/>
      <c r="J291" s="223"/>
      <c r="K291" s="223"/>
      <c r="L291" s="223"/>
      <c r="M291" s="223"/>
      <c r="N291" s="222"/>
      <c r="O291" s="222"/>
      <c r="P291" s="222"/>
      <c r="Q291" s="222"/>
      <c r="R291" s="223"/>
      <c r="S291" s="223"/>
      <c r="T291" s="223"/>
      <c r="U291" s="223"/>
      <c r="V291" s="223"/>
      <c r="W291" s="223"/>
      <c r="X291" s="223"/>
      <c r="Y291" s="223"/>
      <c r="Z291" s="212"/>
      <c r="AA291" s="212"/>
      <c r="AB291" s="212"/>
      <c r="AC291" s="212"/>
      <c r="AD291" s="212"/>
      <c r="AE291" s="212"/>
      <c r="AF291" s="212"/>
      <c r="AG291" s="212" t="s">
        <v>124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3" x14ac:dyDescent="0.2">
      <c r="A292" s="219"/>
      <c r="B292" s="220"/>
      <c r="C292" s="258" t="s">
        <v>401</v>
      </c>
      <c r="D292" s="225"/>
      <c r="E292" s="226">
        <v>70.146000000000001</v>
      </c>
      <c r="F292" s="223"/>
      <c r="G292" s="223"/>
      <c r="H292" s="223"/>
      <c r="I292" s="223"/>
      <c r="J292" s="223"/>
      <c r="K292" s="223"/>
      <c r="L292" s="223"/>
      <c r="M292" s="223"/>
      <c r="N292" s="222"/>
      <c r="O292" s="222"/>
      <c r="P292" s="222"/>
      <c r="Q292" s="222"/>
      <c r="R292" s="223"/>
      <c r="S292" s="223"/>
      <c r="T292" s="223"/>
      <c r="U292" s="223"/>
      <c r="V292" s="223"/>
      <c r="W292" s="223"/>
      <c r="X292" s="223"/>
      <c r="Y292" s="223"/>
      <c r="Z292" s="212"/>
      <c r="AA292" s="212"/>
      <c r="AB292" s="212"/>
      <c r="AC292" s="212"/>
      <c r="AD292" s="212"/>
      <c r="AE292" s="212"/>
      <c r="AF292" s="212"/>
      <c r="AG292" s="212" t="s">
        <v>124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2">
      <c r="A293" s="219"/>
      <c r="B293" s="220"/>
      <c r="C293" s="258" t="s">
        <v>402</v>
      </c>
      <c r="D293" s="225"/>
      <c r="E293" s="226">
        <v>36.332000000000001</v>
      </c>
      <c r="F293" s="223"/>
      <c r="G293" s="223"/>
      <c r="H293" s="223"/>
      <c r="I293" s="223"/>
      <c r="J293" s="223"/>
      <c r="K293" s="223"/>
      <c r="L293" s="223"/>
      <c r="M293" s="223"/>
      <c r="N293" s="222"/>
      <c r="O293" s="222"/>
      <c r="P293" s="222"/>
      <c r="Q293" s="222"/>
      <c r="R293" s="223"/>
      <c r="S293" s="223"/>
      <c r="T293" s="223"/>
      <c r="U293" s="223"/>
      <c r="V293" s="223"/>
      <c r="W293" s="223"/>
      <c r="X293" s="223"/>
      <c r="Y293" s="223"/>
      <c r="Z293" s="212"/>
      <c r="AA293" s="212"/>
      <c r="AB293" s="212"/>
      <c r="AC293" s="212"/>
      <c r="AD293" s="212"/>
      <c r="AE293" s="212"/>
      <c r="AF293" s="212"/>
      <c r="AG293" s="212" t="s">
        <v>124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3" x14ac:dyDescent="0.2">
      <c r="A294" s="219"/>
      <c r="B294" s="220"/>
      <c r="C294" s="258" t="s">
        <v>403</v>
      </c>
      <c r="D294" s="225"/>
      <c r="E294" s="226">
        <v>70.146000000000001</v>
      </c>
      <c r="F294" s="223"/>
      <c r="G294" s="223"/>
      <c r="H294" s="223"/>
      <c r="I294" s="223"/>
      <c r="J294" s="223"/>
      <c r="K294" s="223"/>
      <c r="L294" s="223"/>
      <c r="M294" s="223"/>
      <c r="N294" s="222"/>
      <c r="O294" s="222"/>
      <c r="P294" s="222"/>
      <c r="Q294" s="222"/>
      <c r="R294" s="223"/>
      <c r="S294" s="223"/>
      <c r="T294" s="223"/>
      <c r="U294" s="223"/>
      <c r="V294" s="223"/>
      <c r="W294" s="223"/>
      <c r="X294" s="223"/>
      <c r="Y294" s="223"/>
      <c r="Z294" s="212"/>
      <c r="AA294" s="212"/>
      <c r="AB294" s="212"/>
      <c r="AC294" s="212"/>
      <c r="AD294" s="212"/>
      <c r="AE294" s="212"/>
      <c r="AF294" s="212"/>
      <c r="AG294" s="212" t="s">
        <v>124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3" x14ac:dyDescent="0.2">
      <c r="A295" s="219"/>
      <c r="B295" s="220"/>
      <c r="C295" s="258" t="s">
        <v>404</v>
      </c>
      <c r="D295" s="225"/>
      <c r="E295" s="226">
        <v>21.096</v>
      </c>
      <c r="F295" s="223"/>
      <c r="G295" s="223"/>
      <c r="H295" s="223"/>
      <c r="I295" s="223"/>
      <c r="J295" s="223"/>
      <c r="K295" s="223"/>
      <c r="L295" s="223"/>
      <c r="M295" s="223"/>
      <c r="N295" s="222"/>
      <c r="O295" s="222"/>
      <c r="P295" s="222"/>
      <c r="Q295" s="222"/>
      <c r="R295" s="223"/>
      <c r="S295" s="223"/>
      <c r="T295" s="223"/>
      <c r="U295" s="223"/>
      <c r="V295" s="223"/>
      <c r="W295" s="223"/>
      <c r="X295" s="223"/>
      <c r="Y295" s="223"/>
      <c r="Z295" s="212"/>
      <c r="AA295" s="212"/>
      <c r="AB295" s="212"/>
      <c r="AC295" s="212"/>
      <c r="AD295" s="212"/>
      <c r="AE295" s="212"/>
      <c r="AF295" s="212"/>
      <c r="AG295" s="212" t="s">
        <v>124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3" x14ac:dyDescent="0.2">
      <c r="A296" s="219"/>
      <c r="B296" s="220"/>
      <c r="C296" s="258" t="s">
        <v>405</v>
      </c>
      <c r="D296" s="225"/>
      <c r="E296" s="226">
        <v>55.417000000000002</v>
      </c>
      <c r="F296" s="223"/>
      <c r="G296" s="223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23"/>
      <c r="Z296" s="212"/>
      <c r="AA296" s="212"/>
      <c r="AB296" s="212"/>
      <c r="AC296" s="212"/>
      <c r="AD296" s="212"/>
      <c r="AE296" s="212"/>
      <c r="AF296" s="212"/>
      <c r="AG296" s="212" t="s">
        <v>124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35">
        <v>37</v>
      </c>
      <c r="B297" s="236" t="s">
        <v>406</v>
      </c>
      <c r="C297" s="256" t="s">
        <v>407</v>
      </c>
      <c r="D297" s="237" t="s">
        <v>396</v>
      </c>
      <c r="E297" s="238">
        <v>464.31200000000001</v>
      </c>
      <c r="F297" s="239"/>
      <c r="G297" s="240">
        <f>ROUND(E297*F297,2)</f>
        <v>0</v>
      </c>
      <c r="H297" s="239"/>
      <c r="I297" s="240">
        <f>ROUND(E297*H297,2)</f>
        <v>0</v>
      </c>
      <c r="J297" s="239"/>
      <c r="K297" s="240">
        <f>ROUND(E297*J297,2)</f>
        <v>0</v>
      </c>
      <c r="L297" s="240">
        <v>21</v>
      </c>
      <c r="M297" s="240">
        <f>G297*(1+L297/100)</f>
        <v>0</v>
      </c>
      <c r="N297" s="238">
        <v>5.0000000000000002E-5</v>
      </c>
      <c r="O297" s="238">
        <f>ROUND(E297*N297,2)</f>
        <v>0.02</v>
      </c>
      <c r="P297" s="238">
        <v>0</v>
      </c>
      <c r="Q297" s="238">
        <f>ROUND(E297*P297,2)</f>
        <v>0</v>
      </c>
      <c r="R297" s="240" t="s">
        <v>342</v>
      </c>
      <c r="S297" s="240" t="s">
        <v>117</v>
      </c>
      <c r="T297" s="241" t="s">
        <v>117</v>
      </c>
      <c r="U297" s="223">
        <v>0.1</v>
      </c>
      <c r="V297" s="223">
        <f>ROUND(E297*U297,2)</f>
        <v>46.43</v>
      </c>
      <c r="W297" s="223"/>
      <c r="X297" s="223" t="s">
        <v>118</v>
      </c>
      <c r="Y297" s="223" t="s">
        <v>119</v>
      </c>
      <c r="Z297" s="212"/>
      <c r="AA297" s="212"/>
      <c r="AB297" s="212"/>
      <c r="AC297" s="212"/>
      <c r="AD297" s="212"/>
      <c r="AE297" s="212"/>
      <c r="AF297" s="212"/>
      <c r="AG297" s="212" t="s">
        <v>120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2" x14ac:dyDescent="0.2">
      <c r="A298" s="219"/>
      <c r="B298" s="220"/>
      <c r="C298" s="258" t="s">
        <v>408</v>
      </c>
      <c r="D298" s="225"/>
      <c r="E298" s="226">
        <v>23.945</v>
      </c>
      <c r="F298" s="223"/>
      <c r="G298" s="223"/>
      <c r="H298" s="223"/>
      <c r="I298" s="223"/>
      <c r="J298" s="223"/>
      <c r="K298" s="223"/>
      <c r="L298" s="223"/>
      <c r="M298" s="223"/>
      <c r="N298" s="222"/>
      <c r="O298" s="222"/>
      <c r="P298" s="222"/>
      <c r="Q298" s="222"/>
      <c r="R298" s="223"/>
      <c r="S298" s="223"/>
      <c r="T298" s="223"/>
      <c r="U298" s="223"/>
      <c r="V298" s="223"/>
      <c r="W298" s="223"/>
      <c r="X298" s="223"/>
      <c r="Y298" s="223"/>
      <c r="Z298" s="212"/>
      <c r="AA298" s="212"/>
      <c r="AB298" s="212"/>
      <c r="AC298" s="212"/>
      <c r="AD298" s="212"/>
      <c r="AE298" s="212"/>
      <c r="AF298" s="212"/>
      <c r="AG298" s="212" t="s">
        <v>124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3" x14ac:dyDescent="0.2">
      <c r="A299" s="219"/>
      <c r="B299" s="220"/>
      <c r="C299" s="258" t="s">
        <v>409</v>
      </c>
      <c r="D299" s="225"/>
      <c r="E299" s="226">
        <v>22.646000000000001</v>
      </c>
      <c r="F299" s="223"/>
      <c r="G299" s="223"/>
      <c r="H299" s="223"/>
      <c r="I299" s="223"/>
      <c r="J299" s="223"/>
      <c r="K299" s="223"/>
      <c r="L299" s="223"/>
      <c r="M299" s="223"/>
      <c r="N299" s="222"/>
      <c r="O299" s="222"/>
      <c r="P299" s="222"/>
      <c r="Q299" s="222"/>
      <c r="R299" s="223"/>
      <c r="S299" s="223"/>
      <c r="T299" s="223"/>
      <c r="U299" s="223"/>
      <c r="V299" s="223"/>
      <c r="W299" s="223"/>
      <c r="X299" s="223"/>
      <c r="Y299" s="223"/>
      <c r="Z299" s="212"/>
      <c r="AA299" s="212"/>
      <c r="AB299" s="212"/>
      <c r="AC299" s="212"/>
      <c r="AD299" s="212"/>
      <c r="AE299" s="212"/>
      <c r="AF299" s="212"/>
      <c r="AG299" s="212" t="s">
        <v>124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2">
      <c r="A300" s="219"/>
      <c r="B300" s="220"/>
      <c r="C300" s="258" t="s">
        <v>410</v>
      </c>
      <c r="D300" s="225"/>
      <c r="E300" s="226">
        <v>84.93</v>
      </c>
      <c r="F300" s="223"/>
      <c r="G300" s="223"/>
      <c r="H300" s="223"/>
      <c r="I300" s="223"/>
      <c r="J300" s="223"/>
      <c r="K300" s="223"/>
      <c r="L300" s="223"/>
      <c r="M300" s="223"/>
      <c r="N300" s="222"/>
      <c r="O300" s="222"/>
      <c r="P300" s="222"/>
      <c r="Q300" s="222"/>
      <c r="R300" s="223"/>
      <c r="S300" s="223"/>
      <c r="T300" s="223"/>
      <c r="U300" s="223"/>
      <c r="V300" s="223"/>
      <c r="W300" s="223"/>
      <c r="X300" s="223"/>
      <c r="Y300" s="223"/>
      <c r="Z300" s="212"/>
      <c r="AA300" s="212"/>
      <c r="AB300" s="212"/>
      <c r="AC300" s="212"/>
      <c r="AD300" s="212"/>
      <c r="AE300" s="212"/>
      <c r="AF300" s="212"/>
      <c r="AG300" s="212" t="s">
        <v>124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3" x14ac:dyDescent="0.2">
      <c r="A301" s="219"/>
      <c r="B301" s="220"/>
      <c r="C301" s="258" t="s">
        <v>411</v>
      </c>
      <c r="D301" s="225"/>
      <c r="E301" s="226">
        <v>22.646000000000001</v>
      </c>
      <c r="F301" s="223"/>
      <c r="G301" s="223"/>
      <c r="H301" s="223"/>
      <c r="I301" s="223"/>
      <c r="J301" s="223"/>
      <c r="K301" s="223"/>
      <c r="L301" s="223"/>
      <c r="M301" s="223"/>
      <c r="N301" s="222"/>
      <c r="O301" s="222"/>
      <c r="P301" s="222"/>
      <c r="Q301" s="222"/>
      <c r="R301" s="223"/>
      <c r="S301" s="223"/>
      <c r="T301" s="223"/>
      <c r="U301" s="223"/>
      <c r="V301" s="223"/>
      <c r="W301" s="223"/>
      <c r="X301" s="223"/>
      <c r="Y301" s="223"/>
      <c r="Z301" s="212"/>
      <c r="AA301" s="212"/>
      <c r="AB301" s="212"/>
      <c r="AC301" s="212"/>
      <c r="AD301" s="212"/>
      <c r="AE301" s="212"/>
      <c r="AF301" s="212"/>
      <c r="AG301" s="212" t="s">
        <v>124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3" x14ac:dyDescent="0.2">
      <c r="A302" s="219"/>
      <c r="B302" s="220"/>
      <c r="C302" s="258" t="s">
        <v>412</v>
      </c>
      <c r="D302" s="225"/>
      <c r="E302" s="226">
        <v>84.93</v>
      </c>
      <c r="F302" s="223"/>
      <c r="G302" s="223"/>
      <c r="H302" s="223"/>
      <c r="I302" s="223"/>
      <c r="J302" s="223"/>
      <c r="K302" s="223"/>
      <c r="L302" s="223"/>
      <c r="M302" s="223"/>
      <c r="N302" s="222"/>
      <c r="O302" s="222"/>
      <c r="P302" s="222"/>
      <c r="Q302" s="222"/>
      <c r="R302" s="223"/>
      <c r="S302" s="223"/>
      <c r="T302" s="223"/>
      <c r="U302" s="223"/>
      <c r="V302" s="223"/>
      <c r="W302" s="223"/>
      <c r="X302" s="223"/>
      <c r="Y302" s="223"/>
      <c r="Z302" s="212"/>
      <c r="AA302" s="212"/>
      <c r="AB302" s="212"/>
      <c r="AC302" s="212"/>
      <c r="AD302" s="212"/>
      <c r="AE302" s="212"/>
      <c r="AF302" s="212"/>
      <c r="AG302" s="212" t="s">
        <v>124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ht="22.5" outlineLevel="3" x14ac:dyDescent="0.2">
      <c r="A303" s="219"/>
      <c r="B303" s="220"/>
      <c r="C303" s="258" t="s">
        <v>413</v>
      </c>
      <c r="D303" s="225"/>
      <c r="E303" s="226">
        <v>45.292000000000002</v>
      </c>
      <c r="F303" s="223"/>
      <c r="G303" s="223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23"/>
      <c r="Z303" s="212"/>
      <c r="AA303" s="212"/>
      <c r="AB303" s="212"/>
      <c r="AC303" s="212"/>
      <c r="AD303" s="212"/>
      <c r="AE303" s="212"/>
      <c r="AF303" s="212"/>
      <c r="AG303" s="212" t="s">
        <v>124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2">
      <c r="A304" s="219"/>
      <c r="B304" s="220"/>
      <c r="C304" s="258" t="s">
        <v>414</v>
      </c>
      <c r="D304" s="225"/>
      <c r="E304" s="226">
        <v>84.93</v>
      </c>
      <c r="F304" s="223"/>
      <c r="G304" s="223"/>
      <c r="H304" s="223"/>
      <c r="I304" s="223"/>
      <c r="J304" s="223"/>
      <c r="K304" s="223"/>
      <c r="L304" s="223"/>
      <c r="M304" s="223"/>
      <c r="N304" s="222"/>
      <c r="O304" s="222"/>
      <c r="P304" s="222"/>
      <c r="Q304" s="222"/>
      <c r="R304" s="223"/>
      <c r="S304" s="223"/>
      <c r="T304" s="223"/>
      <c r="U304" s="223"/>
      <c r="V304" s="223"/>
      <c r="W304" s="223"/>
      <c r="X304" s="223"/>
      <c r="Y304" s="223"/>
      <c r="Z304" s="212"/>
      <c r="AA304" s="212"/>
      <c r="AB304" s="212"/>
      <c r="AC304" s="212"/>
      <c r="AD304" s="212"/>
      <c r="AE304" s="212"/>
      <c r="AF304" s="212"/>
      <c r="AG304" s="212" t="s">
        <v>124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ht="22.5" outlineLevel="3" x14ac:dyDescent="0.2">
      <c r="A305" s="219"/>
      <c r="B305" s="220"/>
      <c r="C305" s="258" t="s">
        <v>415</v>
      </c>
      <c r="D305" s="225"/>
      <c r="E305" s="226">
        <v>26.765999999999998</v>
      </c>
      <c r="F305" s="223"/>
      <c r="G305" s="223"/>
      <c r="H305" s="223"/>
      <c r="I305" s="223"/>
      <c r="J305" s="223"/>
      <c r="K305" s="223"/>
      <c r="L305" s="223"/>
      <c r="M305" s="223"/>
      <c r="N305" s="222"/>
      <c r="O305" s="222"/>
      <c r="P305" s="222"/>
      <c r="Q305" s="222"/>
      <c r="R305" s="223"/>
      <c r="S305" s="223"/>
      <c r="T305" s="223"/>
      <c r="U305" s="223"/>
      <c r="V305" s="223"/>
      <c r="W305" s="223"/>
      <c r="X305" s="223"/>
      <c r="Y305" s="223"/>
      <c r="Z305" s="212"/>
      <c r="AA305" s="212"/>
      <c r="AB305" s="212"/>
      <c r="AC305" s="212"/>
      <c r="AD305" s="212"/>
      <c r="AE305" s="212"/>
      <c r="AF305" s="212"/>
      <c r="AG305" s="212" t="s">
        <v>124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ht="22.5" outlineLevel="3" x14ac:dyDescent="0.2">
      <c r="A306" s="219"/>
      <c r="B306" s="220"/>
      <c r="C306" s="258" t="s">
        <v>416</v>
      </c>
      <c r="D306" s="225"/>
      <c r="E306" s="226">
        <v>68.227000000000004</v>
      </c>
      <c r="F306" s="223"/>
      <c r="G306" s="223"/>
      <c r="H306" s="223"/>
      <c r="I306" s="223"/>
      <c r="J306" s="223"/>
      <c r="K306" s="223"/>
      <c r="L306" s="223"/>
      <c r="M306" s="223"/>
      <c r="N306" s="222"/>
      <c r="O306" s="222"/>
      <c r="P306" s="222"/>
      <c r="Q306" s="222"/>
      <c r="R306" s="223"/>
      <c r="S306" s="223"/>
      <c r="T306" s="223"/>
      <c r="U306" s="223"/>
      <c r="V306" s="223"/>
      <c r="W306" s="223"/>
      <c r="X306" s="223"/>
      <c r="Y306" s="223"/>
      <c r="Z306" s="212"/>
      <c r="AA306" s="212"/>
      <c r="AB306" s="212"/>
      <c r="AC306" s="212"/>
      <c r="AD306" s="212"/>
      <c r="AE306" s="212"/>
      <c r="AF306" s="212"/>
      <c r="AG306" s="212" t="s">
        <v>124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ht="22.5" outlineLevel="1" x14ac:dyDescent="0.2">
      <c r="A307" s="235">
        <v>38</v>
      </c>
      <c r="B307" s="236" t="s">
        <v>417</v>
      </c>
      <c r="C307" s="256" t="s">
        <v>418</v>
      </c>
      <c r="D307" s="237" t="s">
        <v>319</v>
      </c>
      <c r="E307" s="238">
        <v>0.11280999999999999</v>
      </c>
      <c r="F307" s="239"/>
      <c r="G307" s="240">
        <f>ROUND(E307*F307,2)</f>
        <v>0</v>
      </c>
      <c r="H307" s="239"/>
      <c r="I307" s="240">
        <f>ROUND(E307*H307,2)</f>
        <v>0</v>
      </c>
      <c r="J307" s="239"/>
      <c r="K307" s="240">
        <f>ROUND(E307*J307,2)</f>
        <v>0</v>
      </c>
      <c r="L307" s="240">
        <v>21</v>
      </c>
      <c r="M307" s="240">
        <f>G307*(1+L307/100)</f>
        <v>0</v>
      </c>
      <c r="N307" s="238">
        <v>1</v>
      </c>
      <c r="O307" s="238">
        <f>ROUND(E307*N307,2)</f>
        <v>0.11</v>
      </c>
      <c r="P307" s="238">
        <v>0</v>
      </c>
      <c r="Q307" s="238">
        <f>ROUND(E307*P307,2)</f>
        <v>0</v>
      </c>
      <c r="R307" s="240" t="s">
        <v>164</v>
      </c>
      <c r="S307" s="240" t="s">
        <v>117</v>
      </c>
      <c r="T307" s="241" t="s">
        <v>117</v>
      </c>
      <c r="U307" s="223">
        <v>0</v>
      </c>
      <c r="V307" s="223">
        <f>ROUND(E307*U307,2)</f>
        <v>0</v>
      </c>
      <c r="W307" s="223"/>
      <c r="X307" s="223" t="s">
        <v>165</v>
      </c>
      <c r="Y307" s="223" t="s">
        <v>119</v>
      </c>
      <c r="Z307" s="212"/>
      <c r="AA307" s="212"/>
      <c r="AB307" s="212"/>
      <c r="AC307" s="212"/>
      <c r="AD307" s="212"/>
      <c r="AE307" s="212"/>
      <c r="AF307" s="212"/>
      <c r="AG307" s="212" t="s">
        <v>166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2">
      <c r="A308" s="219"/>
      <c r="B308" s="220"/>
      <c r="C308" s="258" t="s">
        <v>419</v>
      </c>
      <c r="D308" s="225"/>
      <c r="E308" s="226">
        <v>1.9050000000000001E-2</v>
      </c>
      <c r="F308" s="223"/>
      <c r="G308" s="223"/>
      <c r="H308" s="223"/>
      <c r="I308" s="223"/>
      <c r="J308" s="223"/>
      <c r="K308" s="223"/>
      <c r="L308" s="223"/>
      <c r="M308" s="223"/>
      <c r="N308" s="222"/>
      <c r="O308" s="222"/>
      <c r="P308" s="222"/>
      <c r="Q308" s="222"/>
      <c r="R308" s="223"/>
      <c r="S308" s="223"/>
      <c r="T308" s="223"/>
      <c r="U308" s="223"/>
      <c r="V308" s="223"/>
      <c r="W308" s="223"/>
      <c r="X308" s="223"/>
      <c r="Y308" s="223"/>
      <c r="Z308" s="212"/>
      <c r="AA308" s="212"/>
      <c r="AB308" s="212"/>
      <c r="AC308" s="212"/>
      <c r="AD308" s="212"/>
      <c r="AE308" s="212"/>
      <c r="AF308" s="212"/>
      <c r="AG308" s="212" t="s">
        <v>124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2">
      <c r="A309" s="219"/>
      <c r="B309" s="220"/>
      <c r="C309" s="258" t="s">
        <v>420</v>
      </c>
      <c r="D309" s="225"/>
      <c r="E309" s="226">
        <v>1.8169999999999999E-2</v>
      </c>
      <c r="F309" s="223"/>
      <c r="G309" s="223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23"/>
      <c r="Z309" s="212"/>
      <c r="AA309" s="212"/>
      <c r="AB309" s="212"/>
      <c r="AC309" s="212"/>
      <c r="AD309" s="212"/>
      <c r="AE309" s="212"/>
      <c r="AF309" s="212"/>
      <c r="AG309" s="212" t="s">
        <v>124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">
      <c r="A310" s="219"/>
      <c r="B310" s="220"/>
      <c r="C310" s="258" t="s">
        <v>421</v>
      </c>
      <c r="D310" s="225"/>
      <c r="E310" s="226">
        <v>1.8169999999999999E-2</v>
      </c>
      <c r="F310" s="223"/>
      <c r="G310" s="223"/>
      <c r="H310" s="223"/>
      <c r="I310" s="223"/>
      <c r="J310" s="223"/>
      <c r="K310" s="223"/>
      <c r="L310" s="223"/>
      <c r="M310" s="223"/>
      <c r="N310" s="222"/>
      <c r="O310" s="222"/>
      <c r="P310" s="222"/>
      <c r="Q310" s="222"/>
      <c r="R310" s="223"/>
      <c r="S310" s="223"/>
      <c r="T310" s="223"/>
      <c r="U310" s="223"/>
      <c r="V310" s="223"/>
      <c r="W310" s="223"/>
      <c r="X310" s="223"/>
      <c r="Y310" s="223"/>
      <c r="Z310" s="212"/>
      <c r="AA310" s="212"/>
      <c r="AB310" s="212"/>
      <c r="AC310" s="212"/>
      <c r="AD310" s="212"/>
      <c r="AE310" s="212"/>
      <c r="AF310" s="212"/>
      <c r="AG310" s="212" t="s">
        <v>124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">
      <c r="A311" s="219"/>
      <c r="B311" s="220"/>
      <c r="C311" s="258" t="s">
        <v>422</v>
      </c>
      <c r="D311" s="225"/>
      <c r="E311" s="226">
        <v>3.6330000000000001E-2</v>
      </c>
      <c r="F311" s="223"/>
      <c r="G311" s="223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23"/>
      <c r="Z311" s="212"/>
      <c r="AA311" s="212"/>
      <c r="AB311" s="212"/>
      <c r="AC311" s="212"/>
      <c r="AD311" s="212"/>
      <c r="AE311" s="212"/>
      <c r="AF311" s="212"/>
      <c r="AG311" s="212" t="s">
        <v>124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">
      <c r="A312" s="219"/>
      <c r="B312" s="220"/>
      <c r="C312" s="258" t="s">
        <v>423</v>
      </c>
      <c r="D312" s="225"/>
      <c r="E312" s="226">
        <v>2.1100000000000001E-2</v>
      </c>
      <c r="F312" s="223"/>
      <c r="G312" s="223"/>
      <c r="H312" s="223"/>
      <c r="I312" s="223"/>
      <c r="J312" s="223"/>
      <c r="K312" s="223"/>
      <c r="L312" s="223"/>
      <c r="M312" s="223"/>
      <c r="N312" s="222"/>
      <c r="O312" s="222"/>
      <c r="P312" s="222"/>
      <c r="Q312" s="222"/>
      <c r="R312" s="223"/>
      <c r="S312" s="223"/>
      <c r="T312" s="223"/>
      <c r="U312" s="223"/>
      <c r="V312" s="223"/>
      <c r="W312" s="223"/>
      <c r="X312" s="223"/>
      <c r="Y312" s="223"/>
      <c r="Z312" s="212"/>
      <c r="AA312" s="212"/>
      <c r="AB312" s="212"/>
      <c r="AC312" s="212"/>
      <c r="AD312" s="212"/>
      <c r="AE312" s="212"/>
      <c r="AF312" s="212"/>
      <c r="AG312" s="212" t="s">
        <v>124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ht="22.5" outlineLevel="1" x14ac:dyDescent="0.2">
      <c r="A313" s="235">
        <v>39</v>
      </c>
      <c r="B313" s="236" t="s">
        <v>424</v>
      </c>
      <c r="C313" s="256" t="s">
        <v>425</v>
      </c>
      <c r="D313" s="237" t="s">
        <v>319</v>
      </c>
      <c r="E313" s="238">
        <v>5.5419999999999997E-2</v>
      </c>
      <c r="F313" s="239"/>
      <c r="G313" s="240">
        <f>ROUND(E313*F313,2)</f>
        <v>0</v>
      </c>
      <c r="H313" s="239"/>
      <c r="I313" s="240">
        <f>ROUND(E313*H313,2)</f>
        <v>0</v>
      </c>
      <c r="J313" s="239"/>
      <c r="K313" s="240">
        <f>ROUND(E313*J313,2)</f>
        <v>0</v>
      </c>
      <c r="L313" s="240">
        <v>21</v>
      </c>
      <c r="M313" s="240">
        <f>G313*(1+L313/100)</f>
        <v>0</v>
      </c>
      <c r="N313" s="238">
        <v>1</v>
      </c>
      <c r="O313" s="238">
        <f>ROUND(E313*N313,2)</f>
        <v>0.06</v>
      </c>
      <c r="P313" s="238">
        <v>0</v>
      </c>
      <c r="Q313" s="238">
        <f>ROUND(E313*P313,2)</f>
        <v>0</v>
      </c>
      <c r="R313" s="240" t="s">
        <v>164</v>
      </c>
      <c r="S313" s="240" t="s">
        <v>117</v>
      </c>
      <c r="T313" s="241" t="s">
        <v>117</v>
      </c>
      <c r="U313" s="223">
        <v>0</v>
      </c>
      <c r="V313" s="223">
        <f>ROUND(E313*U313,2)</f>
        <v>0</v>
      </c>
      <c r="W313" s="223"/>
      <c r="X313" s="223" t="s">
        <v>165</v>
      </c>
      <c r="Y313" s="223" t="s">
        <v>119</v>
      </c>
      <c r="Z313" s="212"/>
      <c r="AA313" s="212"/>
      <c r="AB313" s="212"/>
      <c r="AC313" s="212"/>
      <c r="AD313" s="212"/>
      <c r="AE313" s="212"/>
      <c r="AF313" s="212"/>
      <c r="AG313" s="212" t="s">
        <v>166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2" x14ac:dyDescent="0.2">
      <c r="A314" s="219"/>
      <c r="B314" s="220"/>
      <c r="C314" s="258" t="s">
        <v>426</v>
      </c>
      <c r="D314" s="225"/>
      <c r="E314" s="226">
        <v>5.5419999999999997E-2</v>
      </c>
      <c r="F314" s="223"/>
      <c r="G314" s="223"/>
      <c r="H314" s="223"/>
      <c r="I314" s="223"/>
      <c r="J314" s="223"/>
      <c r="K314" s="223"/>
      <c r="L314" s="223"/>
      <c r="M314" s="223"/>
      <c r="N314" s="222"/>
      <c r="O314" s="222"/>
      <c r="P314" s="222"/>
      <c r="Q314" s="222"/>
      <c r="R314" s="223"/>
      <c r="S314" s="223"/>
      <c r="T314" s="223"/>
      <c r="U314" s="223"/>
      <c r="V314" s="223"/>
      <c r="W314" s="223"/>
      <c r="X314" s="223"/>
      <c r="Y314" s="223"/>
      <c r="Z314" s="212"/>
      <c r="AA314" s="212"/>
      <c r="AB314" s="212"/>
      <c r="AC314" s="212"/>
      <c r="AD314" s="212"/>
      <c r="AE314" s="212"/>
      <c r="AF314" s="212"/>
      <c r="AG314" s="212" t="s">
        <v>124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ht="22.5" outlineLevel="1" x14ac:dyDescent="0.2">
      <c r="A315" s="235">
        <v>40</v>
      </c>
      <c r="B315" s="236" t="s">
        <v>427</v>
      </c>
      <c r="C315" s="256" t="s">
        <v>428</v>
      </c>
      <c r="D315" s="237" t="s">
        <v>319</v>
      </c>
      <c r="E315" s="238">
        <v>0.21043999999999999</v>
      </c>
      <c r="F315" s="239"/>
      <c r="G315" s="240">
        <f>ROUND(E315*F315,2)</f>
        <v>0</v>
      </c>
      <c r="H315" s="239"/>
      <c r="I315" s="240">
        <f>ROUND(E315*H315,2)</f>
        <v>0</v>
      </c>
      <c r="J315" s="239"/>
      <c r="K315" s="240">
        <f>ROUND(E315*J315,2)</f>
        <v>0</v>
      </c>
      <c r="L315" s="240">
        <v>21</v>
      </c>
      <c r="M315" s="240">
        <f>G315*(1+L315/100)</f>
        <v>0</v>
      </c>
      <c r="N315" s="238">
        <v>1</v>
      </c>
      <c r="O315" s="238">
        <f>ROUND(E315*N315,2)</f>
        <v>0.21</v>
      </c>
      <c r="P315" s="238">
        <v>0</v>
      </c>
      <c r="Q315" s="238">
        <f>ROUND(E315*P315,2)</f>
        <v>0</v>
      </c>
      <c r="R315" s="240" t="s">
        <v>164</v>
      </c>
      <c r="S315" s="240" t="s">
        <v>117</v>
      </c>
      <c r="T315" s="241" t="s">
        <v>117</v>
      </c>
      <c r="U315" s="223">
        <v>0</v>
      </c>
      <c r="V315" s="223">
        <f>ROUND(E315*U315,2)</f>
        <v>0</v>
      </c>
      <c r="W315" s="223"/>
      <c r="X315" s="223" t="s">
        <v>165</v>
      </c>
      <c r="Y315" s="223" t="s">
        <v>119</v>
      </c>
      <c r="Z315" s="212"/>
      <c r="AA315" s="212"/>
      <c r="AB315" s="212"/>
      <c r="AC315" s="212"/>
      <c r="AD315" s="212"/>
      <c r="AE315" s="212"/>
      <c r="AF315" s="212"/>
      <c r="AG315" s="212" t="s">
        <v>166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2" x14ac:dyDescent="0.2">
      <c r="A316" s="219"/>
      <c r="B316" s="220"/>
      <c r="C316" s="258" t="s">
        <v>429</v>
      </c>
      <c r="D316" s="225"/>
      <c r="E316" s="226">
        <v>7.0150000000000004E-2</v>
      </c>
      <c r="F316" s="223"/>
      <c r="G316" s="223"/>
      <c r="H316" s="223"/>
      <c r="I316" s="223"/>
      <c r="J316" s="223"/>
      <c r="K316" s="223"/>
      <c r="L316" s="223"/>
      <c r="M316" s="223"/>
      <c r="N316" s="222"/>
      <c r="O316" s="222"/>
      <c r="P316" s="222"/>
      <c r="Q316" s="222"/>
      <c r="R316" s="223"/>
      <c r="S316" s="223"/>
      <c r="T316" s="223"/>
      <c r="U316" s="223"/>
      <c r="V316" s="223"/>
      <c r="W316" s="223"/>
      <c r="X316" s="223"/>
      <c r="Y316" s="223"/>
      <c r="Z316" s="212"/>
      <c r="AA316" s="212"/>
      <c r="AB316" s="212"/>
      <c r="AC316" s="212"/>
      <c r="AD316" s="212"/>
      <c r="AE316" s="212"/>
      <c r="AF316" s="212"/>
      <c r="AG316" s="212" t="s">
        <v>124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3" x14ac:dyDescent="0.2">
      <c r="A317" s="219"/>
      <c r="B317" s="220"/>
      <c r="C317" s="258" t="s">
        <v>430</v>
      </c>
      <c r="D317" s="225"/>
      <c r="E317" s="226">
        <v>7.0150000000000004E-2</v>
      </c>
      <c r="F317" s="223"/>
      <c r="G317" s="223"/>
      <c r="H317" s="223"/>
      <c r="I317" s="223"/>
      <c r="J317" s="223"/>
      <c r="K317" s="223"/>
      <c r="L317" s="223"/>
      <c r="M317" s="223"/>
      <c r="N317" s="222"/>
      <c r="O317" s="222"/>
      <c r="P317" s="222"/>
      <c r="Q317" s="222"/>
      <c r="R317" s="223"/>
      <c r="S317" s="223"/>
      <c r="T317" s="223"/>
      <c r="U317" s="223"/>
      <c r="V317" s="223"/>
      <c r="W317" s="223"/>
      <c r="X317" s="223"/>
      <c r="Y317" s="223"/>
      <c r="Z317" s="212"/>
      <c r="AA317" s="212"/>
      <c r="AB317" s="212"/>
      <c r="AC317" s="212"/>
      <c r="AD317" s="212"/>
      <c r="AE317" s="212"/>
      <c r="AF317" s="212"/>
      <c r="AG317" s="212" t="s">
        <v>124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3" x14ac:dyDescent="0.2">
      <c r="A318" s="219"/>
      <c r="B318" s="220"/>
      <c r="C318" s="258" t="s">
        <v>431</v>
      </c>
      <c r="D318" s="225"/>
      <c r="E318" s="226">
        <v>7.0150000000000004E-2</v>
      </c>
      <c r="F318" s="223"/>
      <c r="G318" s="223"/>
      <c r="H318" s="223"/>
      <c r="I318" s="223"/>
      <c r="J318" s="223"/>
      <c r="K318" s="223"/>
      <c r="L318" s="223"/>
      <c r="M318" s="223"/>
      <c r="N318" s="222"/>
      <c r="O318" s="222"/>
      <c r="P318" s="222"/>
      <c r="Q318" s="222"/>
      <c r="R318" s="223"/>
      <c r="S318" s="223"/>
      <c r="T318" s="223"/>
      <c r="U318" s="223"/>
      <c r="V318" s="223"/>
      <c r="W318" s="223"/>
      <c r="X318" s="223"/>
      <c r="Y318" s="223"/>
      <c r="Z318" s="212"/>
      <c r="AA318" s="212"/>
      <c r="AB318" s="212"/>
      <c r="AC318" s="212"/>
      <c r="AD318" s="212"/>
      <c r="AE318" s="212"/>
      <c r="AF318" s="212"/>
      <c r="AG318" s="212" t="s">
        <v>124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ht="22.5" outlineLevel="1" x14ac:dyDescent="0.2">
      <c r="A319" s="235">
        <v>41</v>
      </c>
      <c r="B319" s="236" t="s">
        <v>432</v>
      </c>
      <c r="C319" s="256" t="s">
        <v>433</v>
      </c>
      <c r="D319" s="237" t="s">
        <v>149</v>
      </c>
      <c r="E319" s="238">
        <v>15</v>
      </c>
      <c r="F319" s="239"/>
      <c r="G319" s="240">
        <f>ROUND(E319*F319,2)</f>
        <v>0</v>
      </c>
      <c r="H319" s="239"/>
      <c r="I319" s="240">
        <f>ROUND(E319*H319,2)</f>
        <v>0</v>
      </c>
      <c r="J319" s="239"/>
      <c r="K319" s="240">
        <f>ROUND(E319*J319,2)</f>
        <v>0</v>
      </c>
      <c r="L319" s="240">
        <v>21</v>
      </c>
      <c r="M319" s="240">
        <f>G319*(1+L319/100)</f>
        <v>0</v>
      </c>
      <c r="N319" s="238">
        <v>8.8000000000000005E-3</v>
      </c>
      <c r="O319" s="238">
        <f>ROUND(E319*N319,2)</f>
        <v>0.13</v>
      </c>
      <c r="P319" s="238">
        <v>0</v>
      </c>
      <c r="Q319" s="238">
        <f>ROUND(E319*P319,2)</f>
        <v>0</v>
      </c>
      <c r="R319" s="240" t="s">
        <v>164</v>
      </c>
      <c r="S319" s="240" t="s">
        <v>117</v>
      </c>
      <c r="T319" s="241" t="s">
        <v>117</v>
      </c>
      <c r="U319" s="223">
        <v>0</v>
      </c>
      <c r="V319" s="223">
        <f>ROUND(E319*U319,2)</f>
        <v>0</v>
      </c>
      <c r="W319" s="223"/>
      <c r="X319" s="223" t="s">
        <v>165</v>
      </c>
      <c r="Y319" s="223" t="s">
        <v>119</v>
      </c>
      <c r="Z319" s="212"/>
      <c r="AA319" s="212"/>
      <c r="AB319" s="212"/>
      <c r="AC319" s="212"/>
      <c r="AD319" s="212"/>
      <c r="AE319" s="212"/>
      <c r="AF319" s="212"/>
      <c r="AG319" s="212" t="s">
        <v>166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">
      <c r="A320" s="219"/>
      <c r="B320" s="220"/>
      <c r="C320" s="259" t="s">
        <v>434</v>
      </c>
      <c r="D320" s="244"/>
      <c r="E320" s="244"/>
      <c r="F320" s="244"/>
      <c r="G320" s="244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23"/>
      <c r="Z320" s="212"/>
      <c r="AA320" s="212"/>
      <c r="AB320" s="212"/>
      <c r="AC320" s="212"/>
      <c r="AD320" s="212"/>
      <c r="AE320" s="212"/>
      <c r="AF320" s="212"/>
      <c r="AG320" s="212" t="s">
        <v>135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2">
      <c r="A321" s="219"/>
      <c r="B321" s="220"/>
      <c r="C321" s="260" t="s">
        <v>435</v>
      </c>
      <c r="D321" s="245"/>
      <c r="E321" s="245"/>
      <c r="F321" s="245"/>
      <c r="G321" s="245"/>
      <c r="H321" s="223"/>
      <c r="I321" s="223"/>
      <c r="J321" s="223"/>
      <c r="K321" s="223"/>
      <c r="L321" s="223"/>
      <c r="M321" s="223"/>
      <c r="N321" s="222"/>
      <c r="O321" s="222"/>
      <c r="P321" s="222"/>
      <c r="Q321" s="222"/>
      <c r="R321" s="223"/>
      <c r="S321" s="223"/>
      <c r="T321" s="223"/>
      <c r="U321" s="223"/>
      <c r="V321" s="223"/>
      <c r="W321" s="223"/>
      <c r="X321" s="223"/>
      <c r="Y321" s="223"/>
      <c r="Z321" s="212"/>
      <c r="AA321" s="212"/>
      <c r="AB321" s="212"/>
      <c r="AC321" s="212"/>
      <c r="AD321" s="212"/>
      <c r="AE321" s="212"/>
      <c r="AF321" s="212"/>
      <c r="AG321" s="212" t="s">
        <v>135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3" x14ac:dyDescent="0.2">
      <c r="A322" s="219"/>
      <c r="B322" s="220"/>
      <c r="C322" s="260" t="s">
        <v>436</v>
      </c>
      <c r="D322" s="245"/>
      <c r="E322" s="245"/>
      <c r="F322" s="245"/>
      <c r="G322" s="245"/>
      <c r="H322" s="223"/>
      <c r="I322" s="223"/>
      <c r="J322" s="223"/>
      <c r="K322" s="223"/>
      <c r="L322" s="223"/>
      <c r="M322" s="223"/>
      <c r="N322" s="222"/>
      <c r="O322" s="222"/>
      <c r="P322" s="222"/>
      <c r="Q322" s="222"/>
      <c r="R322" s="223"/>
      <c r="S322" s="223"/>
      <c r="T322" s="223"/>
      <c r="U322" s="223"/>
      <c r="V322" s="223"/>
      <c r="W322" s="223"/>
      <c r="X322" s="223"/>
      <c r="Y322" s="223"/>
      <c r="Z322" s="212"/>
      <c r="AA322" s="212"/>
      <c r="AB322" s="212"/>
      <c r="AC322" s="212"/>
      <c r="AD322" s="212"/>
      <c r="AE322" s="212"/>
      <c r="AF322" s="212"/>
      <c r="AG322" s="212" t="s">
        <v>135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">
      <c r="A323" s="219"/>
      <c r="B323" s="220"/>
      <c r="C323" s="260" t="s">
        <v>437</v>
      </c>
      <c r="D323" s="245"/>
      <c r="E323" s="245"/>
      <c r="F323" s="245"/>
      <c r="G323" s="245"/>
      <c r="H323" s="223"/>
      <c r="I323" s="223"/>
      <c r="J323" s="223"/>
      <c r="K323" s="223"/>
      <c r="L323" s="223"/>
      <c r="M323" s="223"/>
      <c r="N323" s="222"/>
      <c r="O323" s="222"/>
      <c r="P323" s="222"/>
      <c r="Q323" s="222"/>
      <c r="R323" s="223"/>
      <c r="S323" s="223"/>
      <c r="T323" s="223"/>
      <c r="U323" s="223"/>
      <c r="V323" s="223"/>
      <c r="W323" s="223"/>
      <c r="X323" s="223"/>
      <c r="Y323" s="223"/>
      <c r="Z323" s="212"/>
      <c r="AA323" s="212"/>
      <c r="AB323" s="212"/>
      <c r="AC323" s="212"/>
      <c r="AD323" s="212"/>
      <c r="AE323" s="212"/>
      <c r="AF323" s="212"/>
      <c r="AG323" s="212" t="s">
        <v>135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2">
      <c r="A324" s="219"/>
      <c r="B324" s="220"/>
      <c r="C324" s="258" t="s">
        <v>438</v>
      </c>
      <c r="D324" s="225"/>
      <c r="E324" s="226">
        <v>2</v>
      </c>
      <c r="F324" s="223"/>
      <c r="G324" s="223"/>
      <c r="H324" s="223"/>
      <c r="I324" s="223"/>
      <c r="J324" s="223"/>
      <c r="K324" s="223"/>
      <c r="L324" s="223"/>
      <c r="M324" s="223"/>
      <c r="N324" s="222"/>
      <c r="O324" s="222"/>
      <c r="P324" s="222"/>
      <c r="Q324" s="222"/>
      <c r="R324" s="223"/>
      <c r="S324" s="223"/>
      <c r="T324" s="223"/>
      <c r="U324" s="223"/>
      <c r="V324" s="223"/>
      <c r="W324" s="223"/>
      <c r="X324" s="223"/>
      <c r="Y324" s="223"/>
      <c r="Z324" s="212"/>
      <c r="AA324" s="212"/>
      <c r="AB324" s="212"/>
      <c r="AC324" s="212"/>
      <c r="AD324" s="212"/>
      <c r="AE324" s="212"/>
      <c r="AF324" s="212"/>
      <c r="AG324" s="212" t="s">
        <v>124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2">
      <c r="A325" s="219"/>
      <c r="B325" s="220"/>
      <c r="C325" s="258" t="s">
        <v>439</v>
      </c>
      <c r="D325" s="225"/>
      <c r="E325" s="226">
        <v>10</v>
      </c>
      <c r="F325" s="223"/>
      <c r="G325" s="223"/>
      <c r="H325" s="223"/>
      <c r="I325" s="223"/>
      <c r="J325" s="223"/>
      <c r="K325" s="223"/>
      <c r="L325" s="223"/>
      <c r="M325" s="223"/>
      <c r="N325" s="222"/>
      <c r="O325" s="222"/>
      <c r="P325" s="222"/>
      <c r="Q325" s="222"/>
      <c r="R325" s="223"/>
      <c r="S325" s="223"/>
      <c r="T325" s="223"/>
      <c r="U325" s="223"/>
      <c r="V325" s="223"/>
      <c r="W325" s="223"/>
      <c r="X325" s="223"/>
      <c r="Y325" s="223"/>
      <c r="Z325" s="212"/>
      <c r="AA325" s="212"/>
      <c r="AB325" s="212"/>
      <c r="AC325" s="212"/>
      <c r="AD325" s="212"/>
      <c r="AE325" s="212"/>
      <c r="AF325" s="212"/>
      <c r="AG325" s="212" t="s">
        <v>124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2">
      <c r="A326" s="219"/>
      <c r="B326" s="220"/>
      <c r="C326" s="258" t="s">
        <v>440</v>
      </c>
      <c r="D326" s="225"/>
      <c r="E326" s="226">
        <v>3</v>
      </c>
      <c r="F326" s="223"/>
      <c r="G326" s="223"/>
      <c r="H326" s="223"/>
      <c r="I326" s="223"/>
      <c r="J326" s="223"/>
      <c r="K326" s="223"/>
      <c r="L326" s="223"/>
      <c r="M326" s="223"/>
      <c r="N326" s="222"/>
      <c r="O326" s="222"/>
      <c r="P326" s="222"/>
      <c r="Q326" s="222"/>
      <c r="R326" s="223"/>
      <c r="S326" s="223"/>
      <c r="T326" s="223"/>
      <c r="U326" s="223"/>
      <c r="V326" s="223"/>
      <c r="W326" s="223"/>
      <c r="X326" s="223"/>
      <c r="Y326" s="223"/>
      <c r="Z326" s="212"/>
      <c r="AA326" s="212"/>
      <c r="AB326" s="212"/>
      <c r="AC326" s="212"/>
      <c r="AD326" s="212"/>
      <c r="AE326" s="212"/>
      <c r="AF326" s="212"/>
      <c r="AG326" s="212" t="s">
        <v>124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ht="22.5" outlineLevel="1" x14ac:dyDescent="0.2">
      <c r="A327" s="235">
        <v>42</v>
      </c>
      <c r="B327" s="236" t="s">
        <v>441</v>
      </c>
      <c r="C327" s="256" t="s">
        <v>442</v>
      </c>
      <c r="D327" s="237" t="s">
        <v>149</v>
      </c>
      <c r="E327" s="238">
        <v>162</v>
      </c>
      <c r="F327" s="239"/>
      <c r="G327" s="240">
        <f>ROUND(E327*F327,2)</f>
        <v>0</v>
      </c>
      <c r="H327" s="239"/>
      <c r="I327" s="240">
        <f>ROUND(E327*H327,2)</f>
        <v>0</v>
      </c>
      <c r="J327" s="239"/>
      <c r="K327" s="240">
        <f>ROUND(E327*J327,2)</f>
        <v>0</v>
      </c>
      <c r="L327" s="240">
        <v>21</v>
      </c>
      <c r="M327" s="240">
        <f>G327*(1+L327/100)</f>
        <v>0</v>
      </c>
      <c r="N327" s="238">
        <v>1.04E-2</v>
      </c>
      <c r="O327" s="238">
        <f>ROUND(E327*N327,2)</f>
        <v>1.68</v>
      </c>
      <c r="P327" s="238">
        <v>0</v>
      </c>
      <c r="Q327" s="238">
        <f>ROUND(E327*P327,2)</f>
        <v>0</v>
      </c>
      <c r="R327" s="240" t="s">
        <v>164</v>
      </c>
      <c r="S327" s="240" t="s">
        <v>117</v>
      </c>
      <c r="T327" s="241" t="s">
        <v>117</v>
      </c>
      <c r="U327" s="223">
        <v>0</v>
      </c>
      <c r="V327" s="223">
        <f>ROUND(E327*U327,2)</f>
        <v>0</v>
      </c>
      <c r="W327" s="223"/>
      <c r="X327" s="223" t="s">
        <v>165</v>
      </c>
      <c r="Y327" s="223" t="s">
        <v>119</v>
      </c>
      <c r="Z327" s="212"/>
      <c r="AA327" s="212"/>
      <c r="AB327" s="212"/>
      <c r="AC327" s="212"/>
      <c r="AD327" s="212"/>
      <c r="AE327" s="212"/>
      <c r="AF327" s="212"/>
      <c r="AG327" s="212" t="s">
        <v>166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2" x14ac:dyDescent="0.2">
      <c r="A328" s="219"/>
      <c r="B328" s="220"/>
      <c r="C328" s="259" t="s">
        <v>434</v>
      </c>
      <c r="D328" s="244"/>
      <c r="E328" s="244"/>
      <c r="F328" s="244"/>
      <c r="G328" s="244"/>
      <c r="H328" s="223"/>
      <c r="I328" s="223"/>
      <c r="J328" s="223"/>
      <c r="K328" s="223"/>
      <c r="L328" s="223"/>
      <c r="M328" s="223"/>
      <c r="N328" s="222"/>
      <c r="O328" s="222"/>
      <c r="P328" s="222"/>
      <c r="Q328" s="222"/>
      <c r="R328" s="223"/>
      <c r="S328" s="223"/>
      <c r="T328" s="223"/>
      <c r="U328" s="223"/>
      <c r="V328" s="223"/>
      <c r="W328" s="223"/>
      <c r="X328" s="223"/>
      <c r="Y328" s="223"/>
      <c r="Z328" s="212"/>
      <c r="AA328" s="212"/>
      <c r="AB328" s="212"/>
      <c r="AC328" s="212"/>
      <c r="AD328" s="212"/>
      <c r="AE328" s="212"/>
      <c r="AF328" s="212"/>
      <c r="AG328" s="212" t="s">
        <v>135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3" x14ac:dyDescent="0.2">
      <c r="A329" s="219"/>
      <c r="B329" s="220"/>
      <c r="C329" s="260" t="s">
        <v>435</v>
      </c>
      <c r="D329" s="245"/>
      <c r="E329" s="245"/>
      <c r="F329" s="245"/>
      <c r="G329" s="245"/>
      <c r="H329" s="223"/>
      <c r="I329" s="223"/>
      <c r="J329" s="223"/>
      <c r="K329" s="223"/>
      <c r="L329" s="223"/>
      <c r="M329" s="223"/>
      <c r="N329" s="222"/>
      <c r="O329" s="222"/>
      <c r="P329" s="222"/>
      <c r="Q329" s="222"/>
      <c r="R329" s="223"/>
      <c r="S329" s="223"/>
      <c r="T329" s="223"/>
      <c r="U329" s="223"/>
      <c r="V329" s="223"/>
      <c r="W329" s="223"/>
      <c r="X329" s="223"/>
      <c r="Y329" s="223"/>
      <c r="Z329" s="212"/>
      <c r="AA329" s="212"/>
      <c r="AB329" s="212"/>
      <c r="AC329" s="212"/>
      <c r="AD329" s="212"/>
      <c r="AE329" s="212"/>
      <c r="AF329" s="212"/>
      <c r="AG329" s="212" t="s">
        <v>135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3" x14ac:dyDescent="0.2">
      <c r="A330" s="219"/>
      <c r="B330" s="220"/>
      <c r="C330" s="260" t="s">
        <v>436</v>
      </c>
      <c r="D330" s="245"/>
      <c r="E330" s="245"/>
      <c r="F330" s="245"/>
      <c r="G330" s="245"/>
      <c r="H330" s="223"/>
      <c r="I330" s="223"/>
      <c r="J330" s="223"/>
      <c r="K330" s="223"/>
      <c r="L330" s="223"/>
      <c r="M330" s="223"/>
      <c r="N330" s="222"/>
      <c r="O330" s="222"/>
      <c r="P330" s="222"/>
      <c r="Q330" s="222"/>
      <c r="R330" s="223"/>
      <c r="S330" s="223"/>
      <c r="T330" s="223"/>
      <c r="U330" s="223"/>
      <c r="V330" s="223"/>
      <c r="W330" s="223"/>
      <c r="X330" s="223"/>
      <c r="Y330" s="223"/>
      <c r="Z330" s="212"/>
      <c r="AA330" s="212"/>
      <c r="AB330" s="212"/>
      <c r="AC330" s="212"/>
      <c r="AD330" s="212"/>
      <c r="AE330" s="212"/>
      <c r="AF330" s="212"/>
      <c r="AG330" s="212" t="s">
        <v>135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2">
      <c r="A331" s="219"/>
      <c r="B331" s="220"/>
      <c r="C331" s="260" t="s">
        <v>437</v>
      </c>
      <c r="D331" s="245"/>
      <c r="E331" s="245"/>
      <c r="F331" s="245"/>
      <c r="G331" s="245"/>
      <c r="H331" s="223"/>
      <c r="I331" s="223"/>
      <c r="J331" s="223"/>
      <c r="K331" s="223"/>
      <c r="L331" s="223"/>
      <c r="M331" s="223"/>
      <c r="N331" s="222"/>
      <c r="O331" s="222"/>
      <c r="P331" s="222"/>
      <c r="Q331" s="222"/>
      <c r="R331" s="223"/>
      <c r="S331" s="223"/>
      <c r="T331" s="223"/>
      <c r="U331" s="223"/>
      <c r="V331" s="223"/>
      <c r="W331" s="223"/>
      <c r="X331" s="223"/>
      <c r="Y331" s="223"/>
      <c r="Z331" s="212"/>
      <c r="AA331" s="212"/>
      <c r="AB331" s="212"/>
      <c r="AC331" s="212"/>
      <c r="AD331" s="212"/>
      <c r="AE331" s="212"/>
      <c r="AF331" s="212"/>
      <c r="AG331" s="212" t="s">
        <v>135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2" x14ac:dyDescent="0.2">
      <c r="A332" s="219"/>
      <c r="B332" s="220"/>
      <c r="C332" s="258" t="s">
        <v>443</v>
      </c>
      <c r="D332" s="225"/>
      <c r="E332" s="226">
        <v>3</v>
      </c>
      <c r="F332" s="223"/>
      <c r="G332" s="223"/>
      <c r="H332" s="223"/>
      <c r="I332" s="223"/>
      <c r="J332" s="223"/>
      <c r="K332" s="223"/>
      <c r="L332" s="223"/>
      <c r="M332" s="223"/>
      <c r="N332" s="222"/>
      <c r="O332" s="222"/>
      <c r="P332" s="222"/>
      <c r="Q332" s="222"/>
      <c r="R332" s="223"/>
      <c r="S332" s="223"/>
      <c r="T332" s="223"/>
      <c r="U332" s="223"/>
      <c r="V332" s="223"/>
      <c r="W332" s="223"/>
      <c r="X332" s="223"/>
      <c r="Y332" s="223"/>
      <c r="Z332" s="212"/>
      <c r="AA332" s="212"/>
      <c r="AB332" s="212"/>
      <c r="AC332" s="212"/>
      <c r="AD332" s="212"/>
      <c r="AE332" s="212"/>
      <c r="AF332" s="212"/>
      <c r="AG332" s="212" t="s">
        <v>124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3" x14ac:dyDescent="0.2">
      <c r="A333" s="219"/>
      <c r="B333" s="220"/>
      <c r="C333" s="258" t="s">
        <v>444</v>
      </c>
      <c r="D333" s="225"/>
      <c r="E333" s="226">
        <v>16</v>
      </c>
      <c r="F333" s="223"/>
      <c r="G333" s="223"/>
      <c r="H333" s="223"/>
      <c r="I333" s="223"/>
      <c r="J333" s="223"/>
      <c r="K333" s="223"/>
      <c r="L333" s="223"/>
      <c r="M333" s="223"/>
      <c r="N333" s="222"/>
      <c r="O333" s="222"/>
      <c r="P333" s="222"/>
      <c r="Q333" s="222"/>
      <c r="R333" s="223"/>
      <c r="S333" s="223"/>
      <c r="T333" s="223"/>
      <c r="U333" s="223"/>
      <c r="V333" s="223"/>
      <c r="W333" s="223"/>
      <c r="X333" s="223"/>
      <c r="Y333" s="223"/>
      <c r="Z333" s="212"/>
      <c r="AA333" s="212"/>
      <c r="AB333" s="212"/>
      <c r="AC333" s="212"/>
      <c r="AD333" s="212"/>
      <c r="AE333" s="212"/>
      <c r="AF333" s="212"/>
      <c r="AG333" s="212" t="s">
        <v>124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3" x14ac:dyDescent="0.2">
      <c r="A334" s="219"/>
      <c r="B334" s="220"/>
      <c r="C334" s="258" t="s">
        <v>445</v>
      </c>
      <c r="D334" s="225"/>
      <c r="E334" s="226">
        <v>36</v>
      </c>
      <c r="F334" s="223"/>
      <c r="G334" s="223"/>
      <c r="H334" s="223"/>
      <c r="I334" s="223"/>
      <c r="J334" s="223"/>
      <c r="K334" s="223"/>
      <c r="L334" s="223"/>
      <c r="M334" s="223"/>
      <c r="N334" s="222"/>
      <c r="O334" s="222"/>
      <c r="P334" s="222"/>
      <c r="Q334" s="222"/>
      <c r="R334" s="223"/>
      <c r="S334" s="223"/>
      <c r="T334" s="223"/>
      <c r="U334" s="223"/>
      <c r="V334" s="223"/>
      <c r="W334" s="223"/>
      <c r="X334" s="223"/>
      <c r="Y334" s="223"/>
      <c r="Z334" s="212"/>
      <c r="AA334" s="212"/>
      <c r="AB334" s="212"/>
      <c r="AC334" s="212"/>
      <c r="AD334" s="212"/>
      <c r="AE334" s="212"/>
      <c r="AF334" s="212"/>
      <c r="AG334" s="212" t="s">
        <v>124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3" x14ac:dyDescent="0.2">
      <c r="A335" s="219"/>
      <c r="B335" s="220"/>
      <c r="C335" s="258" t="s">
        <v>446</v>
      </c>
      <c r="D335" s="225"/>
      <c r="E335" s="226">
        <v>2</v>
      </c>
      <c r="F335" s="223"/>
      <c r="G335" s="223"/>
      <c r="H335" s="223"/>
      <c r="I335" s="223"/>
      <c r="J335" s="223"/>
      <c r="K335" s="223"/>
      <c r="L335" s="223"/>
      <c r="M335" s="223"/>
      <c r="N335" s="222"/>
      <c r="O335" s="222"/>
      <c r="P335" s="222"/>
      <c r="Q335" s="222"/>
      <c r="R335" s="223"/>
      <c r="S335" s="223"/>
      <c r="T335" s="223"/>
      <c r="U335" s="223"/>
      <c r="V335" s="223"/>
      <c r="W335" s="223"/>
      <c r="X335" s="223"/>
      <c r="Y335" s="223"/>
      <c r="Z335" s="212"/>
      <c r="AA335" s="212"/>
      <c r="AB335" s="212"/>
      <c r="AC335" s="212"/>
      <c r="AD335" s="212"/>
      <c r="AE335" s="212"/>
      <c r="AF335" s="212"/>
      <c r="AG335" s="212" t="s">
        <v>124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">
      <c r="A336" s="219"/>
      <c r="B336" s="220"/>
      <c r="C336" s="258" t="s">
        <v>355</v>
      </c>
      <c r="D336" s="225"/>
      <c r="E336" s="226">
        <v>1</v>
      </c>
      <c r="F336" s="223"/>
      <c r="G336" s="223"/>
      <c r="H336" s="223"/>
      <c r="I336" s="223"/>
      <c r="J336" s="223"/>
      <c r="K336" s="223"/>
      <c r="L336" s="223"/>
      <c r="M336" s="223"/>
      <c r="N336" s="222"/>
      <c r="O336" s="222"/>
      <c r="P336" s="222"/>
      <c r="Q336" s="222"/>
      <c r="R336" s="223"/>
      <c r="S336" s="223"/>
      <c r="T336" s="223"/>
      <c r="U336" s="223"/>
      <c r="V336" s="223"/>
      <c r="W336" s="223"/>
      <c r="X336" s="223"/>
      <c r="Y336" s="223"/>
      <c r="Z336" s="212"/>
      <c r="AA336" s="212"/>
      <c r="AB336" s="212"/>
      <c r="AC336" s="212"/>
      <c r="AD336" s="212"/>
      <c r="AE336" s="212"/>
      <c r="AF336" s="212"/>
      <c r="AG336" s="212" t="s">
        <v>124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3" x14ac:dyDescent="0.2">
      <c r="A337" s="219"/>
      <c r="B337" s="220"/>
      <c r="C337" s="258" t="s">
        <v>447</v>
      </c>
      <c r="D337" s="225"/>
      <c r="E337" s="226">
        <v>23</v>
      </c>
      <c r="F337" s="223"/>
      <c r="G337" s="223"/>
      <c r="H337" s="223"/>
      <c r="I337" s="223"/>
      <c r="J337" s="223"/>
      <c r="K337" s="223"/>
      <c r="L337" s="223"/>
      <c r="M337" s="223"/>
      <c r="N337" s="222"/>
      <c r="O337" s="222"/>
      <c r="P337" s="222"/>
      <c r="Q337" s="222"/>
      <c r="R337" s="223"/>
      <c r="S337" s="223"/>
      <c r="T337" s="223"/>
      <c r="U337" s="223"/>
      <c r="V337" s="223"/>
      <c r="W337" s="223"/>
      <c r="X337" s="223"/>
      <c r="Y337" s="223"/>
      <c r="Z337" s="212"/>
      <c r="AA337" s="212"/>
      <c r="AB337" s="212"/>
      <c r="AC337" s="212"/>
      <c r="AD337" s="212"/>
      <c r="AE337" s="212"/>
      <c r="AF337" s="212"/>
      <c r="AG337" s="212" t="s">
        <v>124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3" x14ac:dyDescent="0.2">
      <c r="A338" s="219"/>
      <c r="B338" s="220"/>
      <c r="C338" s="258" t="s">
        <v>448</v>
      </c>
      <c r="D338" s="225"/>
      <c r="E338" s="226">
        <v>3</v>
      </c>
      <c r="F338" s="223"/>
      <c r="G338" s="223"/>
      <c r="H338" s="223"/>
      <c r="I338" s="223"/>
      <c r="J338" s="223"/>
      <c r="K338" s="223"/>
      <c r="L338" s="223"/>
      <c r="M338" s="223"/>
      <c r="N338" s="222"/>
      <c r="O338" s="222"/>
      <c r="P338" s="222"/>
      <c r="Q338" s="222"/>
      <c r="R338" s="223"/>
      <c r="S338" s="223"/>
      <c r="T338" s="223"/>
      <c r="U338" s="223"/>
      <c r="V338" s="223"/>
      <c r="W338" s="223"/>
      <c r="X338" s="223"/>
      <c r="Y338" s="223"/>
      <c r="Z338" s="212"/>
      <c r="AA338" s="212"/>
      <c r="AB338" s="212"/>
      <c r="AC338" s="212"/>
      <c r="AD338" s="212"/>
      <c r="AE338" s="212"/>
      <c r="AF338" s="212"/>
      <c r="AG338" s="212" t="s">
        <v>124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3" x14ac:dyDescent="0.2">
      <c r="A339" s="219"/>
      <c r="B339" s="220"/>
      <c r="C339" s="258" t="s">
        <v>449</v>
      </c>
      <c r="D339" s="225"/>
      <c r="E339" s="226">
        <v>16</v>
      </c>
      <c r="F339" s="223"/>
      <c r="G339" s="223"/>
      <c r="H339" s="223"/>
      <c r="I339" s="223"/>
      <c r="J339" s="223"/>
      <c r="K339" s="223"/>
      <c r="L339" s="223"/>
      <c r="M339" s="223"/>
      <c r="N339" s="222"/>
      <c r="O339" s="222"/>
      <c r="P339" s="222"/>
      <c r="Q339" s="222"/>
      <c r="R339" s="223"/>
      <c r="S339" s="223"/>
      <c r="T339" s="223"/>
      <c r="U339" s="223"/>
      <c r="V339" s="223"/>
      <c r="W339" s="223"/>
      <c r="X339" s="223"/>
      <c r="Y339" s="223"/>
      <c r="Z339" s="212"/>
      <c r="AA339" s="212"/>
      <c r="AB339" s="212"/>
      <c r="AC339" s="212"/>
      <c r="AD339" s="212"/>
      <c r="AE339" s="212"/>
      <c r="AF339" s="212"/>
      <c r="AG339" s="212" t="s">
        <v>124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3" x14ac:dyDescent="0.2">
      <c r="A340" s="219"/>
      <c r="B340" s="220"/>
      <c r="C340" s="258" t="s">
        <v>450</v>
      </c>
      <c r="D340" s="225"/>
      <c r="E340" s="226">
        <v>3</v>
      </c>
      <c r="F340" s="223"/>
      <c r="G340" s="223"/>
      <c r="H340" s="223"/>
      <c r="I340" s="223"/>
      <c r="J340" s="223"/>
      <c r="K340" s="223"/>
      <c r="L340" s="223"/>
      <c r="M340" s="223"/>
      <c r="N340" s="222"/>
      <c r="O340" s="222"/>
      <c r="P340" s="222"/>
      <c r="Q340" s="222"/>
      <c r="R340" s="223"/>
      <c r="S340" s="223"/>
      <c r="T340" s="223"/>
      <c r="U340" s="223"/>
      <c r="V340" s="223"/>
      <c r="W340" s="223"/>
      <c r="X340" s="223"/>
      <c r="Y340" s="223"/>
      <c r="Z340" s="212"/>
      <c r="AA340" s="212"/>
      <c r="AB340" s="212"/>
      <c r="AC340" s="212"/>
      <c r="AD340" s="212"/>
      <c r="AE340" s="212"/>
      <c r="AF340" s="212"/>
      <c r="AG340" s="212" t="s">
        <v>124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3" x14ac:dyDescent="0.2">
      <c r="A341" s="219"/>
      <c r="B341" s="220"/>
      <c r="C341" s="258" t="s">
        <v>451</v>
      </c>
      <c r="D341" s="225"/>
      <c r="E341" s="226">
        <v>31</v>
      </c>
      <c r="F341" s="223"/>
      <c r="G341" s="223"/>
      <c r="H341" s="223"/>
      <c r="I341" s="223"/>
      <c r="J341" s="223"/>
      <c r="K341" s="223"/>
      <c r="L341" s="223"/>
      <c r="M341" s="223"/>
      <c r="N341" s="222"/>
      <c r="O341" s="222"/>
      <c r="P341" s="222"/>
      <c r="Q341" s="222"/>
      <c r="R341" s="223"/>
      <c r="S341" s="223"/>
      <c r="T341" s="223"/>
      <c r="U341" s="223"/>
      <c r="V341" s="223"/>
      <c r="W341" s="223"/>
      <c r="X341" s="223"/>
      <c r="Y341" s="223"/>
      <c r="Z341" s="212"/>
      <c r="AA341" s="212"/>
      <c r="AB341" s="212"/>
      <c r="AC341" s="212"/>
      <c r="AD341" s="212"/>
      <c r="AE341" s="212"/>
      <c r="AF341" s="212"/>
      <c r="AG341" s="212" t="s">
        <v>124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3" x14ac:dyDescent="0.2">
      <c r="A342" s="219"/>
      <c r="B342" s="220"/>
      <c r="C342" s="258" t="s">
        <v>452</v>
      </c>
      <c r="D342" s="225"/>
      <c r="E342" s="226">
        <v>2</v>
      </c>
      <c r="F342" s="223"/>
      <c r="G342" s="223"/>
      <c r="H342" s="223"/>
      <c r="I342" s="223"/>
      <c r="J342" s="223"/>
      <c r="K342" s="223"/>
      <c r="L342" s="223"/>
      <c r="M342" s="223"/>
      <c r="N342" s="222"/>
      <c r="O342" s="222"/>
      <c r="P342" s="222"/>
      <c r="Q342" s="222"/>
      <c r="R342" s="223"/>
      <c r="S342" s="223"/>
      <c r="T342" s="223"/>
      <c r="U342" s="223"/>
      <c r="V342" s="223"/>
      <c r="W342" s="223"/>
      <c r="X342" s="223"/>
      <c r="Y342" s="223"/>
      <c r="Z342" s="212"/>
      <c r="AA342" s="212"/>
      <c r="AB342" s="212"/>
      <c r="AC342" s="212"/>
      <c r="AD342" s="212"/>
      <c r="AE342" s="212"/>
      <c r="AF342" s="212"/>
      <c r="AG342" s="212" t="s">
        <v>124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3" x14ac:dyDescent="0.2">
      <c r="A343" s="219"/>
      <c r="B343" s="220"/>
      <c r="C343" s="258" t="s">
        <v>453</v>
      </c>
      <c r="D343" s="225"/>
      <c r="E343" s="226">
        <v>1</v>
      </c>
      <c r="F343" s="223"/>
      <c r="G343" s="223"/>
      <c r="H343" s="223"/>
      <c r="I343" s="223"/>
      <c r="J343" s="223"/>
      <c r="K343" s="223"/>
      <c r="L343" s="223"/>
      <c r="M343" s="223"/>
      <c r="N343" s="222"/>
      <c r="O343" s="222"/>
      <c r="P343" s="222"/>
      <c r="Q343" s="222"/>
      <c r="R343" s="223"/>
      <c r="S343" s="223"/>
      <c r="T343" s="223"/>
      <c r="U343" s="223"/>
      <c r="V343" s="223"/>
      <c r="W343" s="223"/>
      <c r="X343" s="223"/>
      <c r="Y343" s="223"/>
      <c r="Z343" s="212"/>
      <c r="AA343" s="212"/>
      <c r="AB343" s="212"/>
      <c r="AC343" s="212"/>
      <c r="AD343" s="212"/>
      <c r="AE343" s="212"/>
      <c r="AF343" s="212"/>
      <c r="AG343" s="212" t="s">
        <v>124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">
      <c r="A344" s="219"/>
      <c r="B344" s="220"/>
      <c r="C344" s="258" t="s">
        <v>454</v>
      </c>
      <c r="D344" s="225"/>
      <c r="E344" s="226">
        <v>17</v>
      </c>
      <c r="F344" s="223"/>
      <c r="G344" s="223"/>
      <c r="H344" s="223"/>
      <c r="I344" s="223"/>
      <c r="J344" s="223"/>
      <c r="K344" s="223"/>
      <c r="L344" s="223"/>
      <c r="M344" s="223"/>
      <c r="N344" s="222"/>
      <c r="O344" s="222"/>
      <c r="P344" s="222"/>
      <c r="Q344" s="222"/>
      <c r="R344" s="223"/>
      <c r="S344" s="223"/>
      <c r="T344" s="223"/>
      <c r="U344" s="223"/>
      <c r="V344" s="223"/>
      <c r="W344" s="223"/>
      <c r="X344" s="223"/>
      <c r="Y344" s="223"/>
      <c r="Z344" s="212"/>
      <c r="AA344" s="212"/>
      <c r="AB344" s="212"/>
      <c r="AC344" s="212"/>
      <c r="AD344" s="212"/>
      <c r="AE344" s="212"/>
      <c r="AF344" s="212"/>
      <c r="AG344" s="212" t="s">
        <v>124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2">
      <c r="A345" s="219"/>
      <c r="B345" s="220"/>
      <c r="C345" s="258" t="s">
        <v>455</v>
      </c>
      <c r="D345" s="225"/>
      <c r="E345" s="226">
        <v>5</v>
      </c>
      <c r="F345" s="223"/>
      <c r="G345" s="223"/>
      <c r="H345" s="223"/>
      <c r="I345" s="223"/>
      <c r="J345" s="223"/>
      <c r="K345" s="223"/>
      <c r="L345" s="223"/>
      <c r="M345" s="223"/>
      <c r="N345" s="222"/>
      <c r="O345" s="222"/>
      <c r="P345" s="222"/>
      <c r="Q345" s="222"/>
      <c r="R345" s="223"/>
      <c r="S345" s="223"/>
      <c r="T345" s="223"/>
      <c r="U345" s="223"/>
      <c r="V345" s="223"/>
      <c r="W345" s="223"/>
      <c r="X345" s="223"/>
      <c r="Y345" s="223"/>
      <c r="Z345" s="212"/>
      <c r="AA345" s="212"/>
      <c r="AB345" s="212"/>
      <c r="AC345" s="212"/>
      <c r="AD345" s="212"/>
      <c r="AE345" s="212"/>
      <c r="AF345" s="212"/>
      <c r="AG345" s="212" t="s">
        <v>124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3" x14ac:dyDescent="0.2">
      <c r="A346" s="219"/>
      <c r="B346" s="220"/>
      <c r="C346" s="258" t="s">
        <v>456</v>
      </c>
      <c r="D346" s="225"/>
      <c r="E346" s="226">
        <v>2</v>
      </c>
      <c r="F346" s="223"/>
      <c r="G346" s="223"/>
      <c r="H346" s="223"/>
      <c r="I346" s="223"/>
      <c r="J346" s="223"/>
      <c r="K346" s="223"/>
      <c r="L346" s="223"/>
      <c r="M346" s="223"/>
      <c r="N346" s="222"/>
      <c r="O346" s="222"/>
      <c r="P346" s="222"/>
      <c r="Q346" s="222"/>
      <c r="R346" s="223"/>
      <c r="S346" s="223"/>
      <c r="T346" s="223"/>
      <c r="U346" s="223"/>
      <c r="V346" s="223"/>
      <c r="W346" s="223"/>
      <c r="X346" s="223"/>
      <c r="Y346" s="223"/>
      <c r="Z346" s="212"/>
      <c r="AA346" s="212"/>
      <c r="AB346" s="212"/>
      <c r="AC346" s="212"/>
      <c r="AD346" s="212"/>
      <c r="AE346" s="212"/>
      <c r="AF346" s="212"/>
      <c r="AG346" s="212" t="s">
        <v>124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3" x14ac:dyDescent="0.2">
      <c r="A347" s="219"/>
      <c r="B347" s="220"/>
      <c r="C347" s="258" t="s">
        <v>358</v>
      </c>
      <c r="D347" s="225"/>
      <c r="E347" s="226">
        <v>1</v>
      </c>
      <c r="F347" s="223"/>
      <c r="G347" s="223"/>
      <c r="H347" s="223"/>
      <c r="I347" s="223"/>
      <c r="J347" s="223"/>
      <c r="K347" s="223"/>
      <c r="L347" s="223"/>
      <c r="M347" s="223"/>
      <c r="N347" s="222"/>
      <c r="O347" s="222"/>
      <c r="P347" s="222"/>
      <c r="Q347" s="222"/>
      <c r="R347" s="223"/>
      <c r="S347" s="223"/>
      <c r="T347" s="223"/>
      <c r="U347" s="223"/>
      <c r="V347" s="223"/>
      <c r="W347" s="223"/>
      <c r="X347" s="223"/>
      <c r="Y347" s="223"/>
      <c r="Z347" s="212"/>
      <c r="AA347" s="212"/>
      <c r="AB347" s="212"/>
      <c r="AC347" s="212"/>
      <c r="AD347" s="212"/>
      <c r="AE347" s="212"/>
      <c r="AF347" s="212"/>
      <c r="AG347" s="212" t="s">
        <v>124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ht="22.5" outlineLevel="1" x14ac:dyDescent="0.2">
      <c r="A348" s="235">
        <v>43</v>
      </c>
      <c r="B348" s="236" t="s">
        <v>457</v>
      </c>
      <c r="C348" s="256" t="s">
        <v>458</v>
      </c>
      <c r="D348" s="237" t="s">
        <v>149</v>
      </c>
      <c r="E348" s="238">
        <v>1</v>
      </c>
      <c r="F348" s="239"/>
      <c r="G348" s="240">
        <f>ROUND(E348*F348,2)</f>
        <v>0</v>
      </c>
      <c r="H348" s="239"/>
      <c r="I348" s="240">
        <f>ROUND(E348*H348,2)</f>
        <v>0</v>
      </c>
      <c r="J348" s="239"/>
      <c r="K348" s="240">
        <f>ROUND(E348*J348,2)</f>
        <v>0</v>
      </c>
      <c r="L348" s="240">
        <v>21</v>
      </c>
      <c r="M348" s="240">
        <f>G348*(1+L348/100)</f>
        <v>0</v>
      </c>
      <c r="N348" s="238">
        <v>1.15E-2</v>
      </c>
      <c r="O348" s="238">
        <f>ROUND(E348*N348,2)</f>
        <v>0.01</v>
      </c>
      <c r="P348" s="238">
        <v>0</v>
      </c>
      <c r="Q348" s="238">
        <f>ROUND(E348*P348,2)</f>
        <v>0</v>
      </c>
      <c r="R348" s="240" t="s">
        <v>164</v>
      </c>
      <c r="S348" s="240" t="s">
        <v>117</v>
      </c>
      <c r="T348" s="241" t="s">
        <v>117</v>
      </c>
      <c r="U348" s="223">
        <v>0</v>
      </c>
      <c r="V348" s="223">
        <f>ROUND(E348*U348,2)</f>
        <v>0</v>
      </c>
      <c r="W348" s="223"/>
      <c r="X348" s="223" t="s">
        <v>165</v>
      </c>
      <c r="Y348" s="223" t="s">
        <v>119</v>
      </c>
      <c r="Z348" s="212"/>
      <c r="AA348" s="212"/>
      <c r="AB348" s="212"/>
      <c r="AC348" s="212"/>
      <c r="AD348" s="212"/>
      <c r="AE348" s="212"/>
      <c r="AF348" s="212"/>
      <c r="AG348" s="212" t="s">
        <v>166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2" x14ac:dyDescent="0.2">
      <c r="A349" s="219"/>
      <c r="B349" s="220"/>
      <c r="C349" s="259" t="s">
        <v>434</v>
      </c>
      <c r="D349" s="244"/>
      <c r="E349" s="244"/>
      <c r="F349" s="244"/>
      <c r="G349" s="244"/>
      <c r="H349" s="223"/>
      <c r="I349" s="223"/>
      <c r="J349" s="223"/>
      <c r="K349" s="223"/>
      <c r="L349" s="223"/>
      <c r="M349" s="223"/>
      <c r="N349" s="222"/>
      <c r="O349" s="222"/>
      <c r="P349" s="222"/>
      <c r="Q349" s="222"/>
      <c r="R349" s="223"/>
      <c r="S349" s="223"/>
      <c r="T349" s="223"/>
      <c r="U349" s="223"/>
      <c r="V349" s="223"/>
      <c r="W349" s="223"/>
      <c r="X349" s="223"/>
      <c r="Y349" s="223"/>
      <c r="Z349" s="212"/>
      <c r="AA349" s="212"/>
      <c r="AB349" s="212"/>
      <c r="AC349" s="212"/>
      <c r="AD349" s="212"/>
      <c r="AE349" s="212"/>
      <c r="AF349" s="212"/>
      <c r="AG349" s="212" t="s">
        <v>135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3" x14ac:dyDescent="0.2">
      <c r="A350" s="219"/>
      <c r="B350" s="220"/>
      <c r="C350" s="260" t="s">
        <v>435</v>
      </c>
      <c r="D350" s="245"/>
      <c r="E350" s="245"/>
      <c r="F350" s="245"/>
      <c r="G350" s="245"/>
      <c r="H350" s="223"/>
      <c r="I350" s="223"/>
      <c r="J350" s="223"/>
      <c r="K350" s="223"/>
      <c r="L350" s="223"/>
      <c r="M350" s="223"/>
      <c r="N350" s="222"/>
      <c r="O350" s="222"/>
      <c r="P350" s="222"/>
      <c r="Q350" s="222"/>
      <c r="R350" s="223"/>
      <c r="S350" s="223"/>
      <c r="T350" s="223"/>
      <c r="U350" s="223"/>
      <c r="V350" s="223"/>
      <c r="W350" s="223"/>
      <c r="X350" s="223"/>
      <c r="Y350" s="223"/>
      <c r="Z350" s="212"/>
      <c r="AA350" s="212"/>
      <c r="AB350" s="212"/>
      <c r="AC350" s="212"/>
      <c r="AD350" s="212"/>
      <c r="AE350" s="212"/>
      <c r="AF350" s="212"/>
      <c r="AG350" s="212" t="s">
        <v>135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3" x14ac:dyDescent="0.2">
      <c r="A351" s="219"/>
      <c r="B351" s="220"/>
      <c r="C351" s="260" t="s">
        <v>436</v>
      </c>
      <c r="D351" s="245"/>
      <c r="E351" s="245"/>
      <c r="F351" s="245"/>
      <c r="G351" s="245"/>
      <c r="H351" s="223"/>
      <c r="I351" s="223"/>
      <c r="J351" s="223"/>
      <c r="K351" s="223"/>
      <c r="L351" s="223"/>
      <c r="M351" s="223"/>
      <c r="N351" s="222"/>
      <c r="O351" s="222"/>
      <c r="P351" s="222"/>
      <c r="Q351" s="222"/>
      <c r="R351" s="223"/>
      <c r="S351" s="223"/>
      <c r="T351" s="223"/>
      <c r="U351" s="223"/>
      <c r="V351" s="223"/>
      <c r="W351" s="223"/>
      <c r="X351" s="223"/>
      <c r="Y351" s="223"/>
      <c r="Z351" s="212"/>
      <c r="AA351" s="212"/>
      <c r="AB351" s="212"/>
      <c r="AC351" s="212"/>
      <c r="AD351" s="212"/>
      <c r="AE351" s="212"/>
      <c r="AF351" s="212"/>
      <c r="AG351" s="212" t="s">
        <v>135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3" x14ac:dyDescent="0.2">
      <c r="A352" s="219"/>
      <c r="B352" s="220"/>
      <c r="C352" s="260" t="s">
        <v>437</v>
      </c>
      <c r="D352" s="245"/>
      <c r="E352" s="245"/>
      <c r="F352" s="245"/>
      <c r="G352" s="245"/>
      <c r="H352" s="223"/>
      <c r="I352" s="223"/>
      <c r="J352" s="223"/>
      <c r="K352" s="223"/>
      <c r="L352" s="223"/>
      <c r="M352" s="223"/>
      <c r="N352" s="222"/>
      <c r="O352" s="222"/>
      <c r="P352" s="222"/>
      <c r="Q352" s="222"/>
      <c r="R352" s="223"/>
      <c r="S352" s="223"/>
      <c r="T352" s="223"/>
      <c r="U352" s="223"/>
      <c r="V352" s="223"/>
      <c r="W352" s="223"/>
      <c r="X352" s="223"/>
      <c r="Y352" s="223"/>
      <c r="Z352" s="212"/>
      <c r="AA352" s="212"/>
      <c r="AB352" s="212"/>
      <c r="AC352" s="212"/>
      <c r="AD352" s="212"/>
      <c r="AE352" s="212"/>
      <c r="AF352" s="212"/>
      <c r="AG352" s="212" t="s">
        <v>135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2" x14ac:dyDescent="0.2">
      <c r="A353" s="219"/>
      <c r="B353" s="220"/>
      <c r="C353" s="258" t="s">
        <v>354</v>
      </c>
      <c r="D353" s="225"/>
      <c r="E353" s="226">
        <v>1</v>
      </c>
      <c r="F353" s="223"/>
      <c r="G353" s="223"/>
      <c r="H353" s="223"/>
      <c r="I353" s="223"/>
      <c r="J353" s="223"/>
      <c r="K353" s="223"/>
      <c r="L353" s="223"/>
      <c r="M353" s="223"/>
      <c r="N353" s="222"/>
      <c r="O353" s="222"/>
      <c r="P353" s="222"/>
      <c r="Q353" s="222"/>
      <c r="R353" s="223"/>
      <c r="S353" s="223"/>
      <c r="T353" s="223"/>
      <c r="U353" s="223"/>
      <c r="V353" s="223"/>
      <c r="W353" s="223"/>
      <c r="X353" s="223"/>
      <c r="Y353" s="223"/>
      <c r="Z353" s="212"/>
      <c r="AA353" s="212"/>
      <c r="AB353" s="212"/>
      <c r="AC353" s="212"/>
      <c r="AD353" s="212"/>
      <c r="AE353" s="212"/>
      <c r="AF353" s="212"/>
      <c r="AG353" s="212" t="s">
        <v>124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3" x14ac:dyDescent="0.2">
      <c r="A354" s="219"/>
      <c r="B354" s="220"/>
      <c r="C354" s="258" t="s">
        <v>459</v>
      </c>
      <c r="D354" s="225"/>
      <c r="E354" s="226"/>
      <c r="F354" s="223"/>
      <c r="G354" s="223"/>
      <c r="H354" s="223"/>
      <c r="I354" s="223"/>
      <c r="J354" s="223"/>
      <c r="K354" s="223"/>
      <c r="L354" s="223"/>
      <c r="M354" s="223"/>
      <c r="N354" s="222"/>
      <c r="O354" s="222"/>
      <c r="P354" s="222"/>
      <c r="Q354" s="222"/>
      <c r="R354" s="223"/>
      <c r="S354" s="223"/>
      <c r="T354" s="223"/>
      <c r="U354" s="223"/>
      <c r="V354" s="223"/>
      <c r="W354" s="223"/>
      <c r="X354" s="223"/>
      <c r="Y354" s="223"/>
      <c r="Z354" s="212"/>
      <c r="AA354" s="212"/>
      <c r="AB354" s="212"/>
      <c r="AC354" s="212"/>
      <c r="AD354" s="212"/>
      <c r="AE354" s="212"/>
      <c r="AF354" s="212"/>
      <c r="AG354" s="212" t="s">
        <v>124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19">
        <v>44</v>
      </c>
      <c r="B355" s="220" t="s">
        <v>460</v>
      </c>
      <c r="C355" s="262" t="s">
        <v>461</v>
      </c>
      <c r="D355" s="221" t="s">
        <v>0</v>
      </c>
      <c r="E355" s="253"/>
      <c r="F355" s="224"/>
      <c r="G355" s="223">
        <f>ROUND(E355*F355,2)</f>
        <v>0</v>
      </c>
      <c r="H355" s="224"/>
      <c r="I355" s="223">
        <f>ROUND(E355*H355,2)</f>
        <v>0</v>
      </c>
      <c r="J355" s="224"/>
      <c r="K355" s="223">
        <f>ROUND(E355*J355,2)</f>
        <v>0</v>
      </c>
      <c r="L355" s="223">
        <v>21</v>
      </c>
      <c r="M355" s="223">
        <f>G355*(1+L355/100)</f>
        <v>0</v>
      </c>
      <c r="N355" s="222">
        <v>0</v>
      </c>
      <c r="O355" s="222">
        <f>ROUND(E355*N355,2)</f>
        <v>0</v>
      </c>
      <c r="P355" s="222">
        <v>0</v>
      </c>
      <c r="Q355" s="222">
        <f>ROUND(E355*P355,2)</f>
        <v>0</v>
      </c>
      <c r="R355" s="223" t="s">
        <v>342</v>
      </c>
      <c r="S355" s="223" t="s">
        <v>117</v>
      </c>
      <c r="T355" s="223" t="s">
        <v>117</v>
      </c>
      <c r="U355" s="223">
        <v>0</v>
      </c>
      <c r="V355" s="223">
        <f>ROUND(E355*U355,2)</f>
        <v>0</v>
      </c>
      <c r="W355" s="223"/>
      <c r="X355" s="223" t="s">
        <v>320</v>
      </c>
      <c r="Y355" s="223" t="s">
        <v>119</v>
      </c>
      <c r="Z355" s="212"/>
      <c r="AA355" s="212"/>
      <c r="AB355" s="212"/>
      <c r="AC355" s="212"/>
      <c r="AD355" s="212"/>
      <c r="AE355" s="212"/>
      <c r="AF355" s="212"/>
      <c r="AG355" s="212" t="s">
        <v>321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2" x14ac:dyDescent="0.2">
      <c r="A356" s="219"/>
      <c r="B356" s="220"/>
      <c r="C356" s="263" t="s">
        <v>462</v>
      </c>
      <c r="D356" s="254"/>
      <c r="E356" s="254"/>
      <c r="F356" s="254"/>
      <c r="G356" s="254"/>
      <c r="H356" s="223"/>
      <c r="I356" s="223"/>
      <c r="J356" s="223"/>
      <c r="K356" s="223"/>
      <c r="L356" s="223"/>
      <c r="M356" s="223"/>
      <c r="N356" s="222"/>
      <c r="O356" s="222"/>
      <c r="P356" s="222"/>
      <c r="Q356" s="222"/>
      <c r="R356" s="223"/>
      <c r="S356" s="223"/>
      <c r="T356" s="223"/>
      <c r="U356" s="223"/>
      <c r="V356" s="223"/>
      <c r="W356" s="223"/>
      <c r="X356" s="223"/>
      <c r="Y356" s="223"/>
      <c r="Z356" s="212"/>
      <c r="AA356" s="212"/>
      <c r="AB356" s="212"/>
      <c r="AC356" s="212"/>
      <c r="AD356" s="212"/>
      <c r="AE356" s="212"/>
      <c r="AF356" s="212"/>
      <c r="AG356" s="212" t="s">
        <v>122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35">
        <v>45</v>
      </c>
      <c r="B357" s="236" t="s">
        <v>463</v>
      </c>
      <c r="C357" s="256" t="s">
        <v>464</v>
      </c>
      <c r="D357" s="237" t="s">
        <v>149</v>
      </c>
      <c r="E357" s="238">
        <v>10</v>
      </c>
      <c r="F357" s="239"/>
      <c r="G357" s="240">
        <f>ROUND(E357*F357,2)</f>
        <v>0</v>
      </c>
      <c r="H357" s="239"/>
      <c r="I357" s="240">
        <f>ROUND(E357*H357,2)</f>
        <v>0</v>
      </c>
      <c r="J357" s="239"/>
      <c r="K357" s="240">
        <f>ROUND(E357*J357,2)</f>
        <v>0</v>
      </c>
      <c r="L357" s="240">
        <v>21</v>
      </c>
      <c r="M357" s="240">
        <f>G357*(1+L357/100)</f>
        <v>0</v>
      </c>
      <c r="N357" s="238">
        <v>7.5000000000000002E-4</v>
      </c>
      <c r="O357" s="238">
        <f>ROUND(E357*N357,2)</f>
        <v>0.01</v>
      </c>
      <c r="P357" s="238">
        <v>0</v>
      </c>
      <c r="Q357" s="238">
        <f>ROUND(E357*P357,2)</f>
        <v>0</v>
      </c>
      <c r="R357" s="240"/>
      <c r="S357" s="240" t="s">
        <v>201</v>
      </c>
      <c r="T357" s="241" t="s">
        <v>202</v>
      </c>
      <c r="U357" s="223">
        <v>0</v>
      </c>
      <c r="V357" s="223">
        <f>ROUND(E357*U357,2)</f>
        <v>0</v>
      </c>
      <c r="W357" s="223"/>
      <c r="X357" s="223" t="s">
        <v>165</v>
      </c>
      <c r="Y357" s="223" t="s">
        <v>119</v>
      </c>
      <c r="Z357" s="212"/>
      <c r="AA357" s="212"/>
      <c r="AB357" s="212"/>
      <c r="AC357" s="212"/>
      <c r="AD357" s="212"/>
      <c r="AE357" s="212"/>
      <c r="AF357" s="212"/>
      <c r="AG357" s="212" t="s">
        <v>166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2" x14ac:dyDescent="0.2">
      <c r="A358" s="219"/>
      <c r="B358" s="220"/>
      <c r="C358" s="259" t="s">
        <v>465</v>
      </c>
      <c r="D358" s="244"/>
      <c r="E358" s="244"/>
      <c r="F358" s="244"/>
      <c r="G358" s="244"/>
      <c r="H358" s="223"/>
      <c r="I358" s="223"/>
      <c r="J358" s="223"/>
      <c r="K358" s="223"/>
      <c r="L358" s="223"/>
      <c r="M358" s="223"/>
      <c r="N358" s="222"/>
      <c r="O358" s="222"/>
      <c r="P358" s="222"/>
      <c r="Q358" s="222"/>
      <c r="R358" s="223"/>
      <c r="S358" s="223"/>
      <c r="T358" s="223"/>
      <c r="U358" s="223"/>
      <c r="V358" s="223"/>
      <c r="W358" s="223"/>
      <c r="X358" s="223"/>
      <c r="Y358" s="223"/>
      <c r="Z358" s="212"/>
      <c r="AA358" s="212"/>
      <c r="AB358" s="212"/>
      <c r="AC358" s="212"/>
      <c r="AD358" s="212"/>
      <c r="AE358" s="212"/>
      <c r="AF358" s="212"/>
      <c r="AG358" s="212" t="s">
        <v>135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3" x14ac:dyDescent="0.2">
      <c r="A359" s="219"/>
      <c r="B359" s="220"/>
      <c r="C359" s="260" t="s">
        <v>466</v>
      </c>
      <c r="D359" s="245"/>
      <c r="E359" s="245"/>
      <c r="F359" s="245"/>
      <c r="G359" s="245"/>
      <c r="H359" s="223"/>
      <c r="I359" s="223"/>
      <c r="J359" s="223"/>
      <c r="K359" s="223"/>
      <c r="L359" s="223"/>
      <c r="M359" s="223"/>
      <c r="N359" s="222"/>
      <c r="O359" s="222"/>
      <c r="P359" s="222"/>
      <c r="Q359" s="222"/>
      <c r="R359" s="223"/>
      <c r="S359" s="223"/>
      <c r="T359" s="223"/>
      <c r="U359" s="223"/>
      <c r="V359" s="223"/>
      <c r="W359" s="223"/>
      <c r="X359" s="223"/>
      <c r="Y359" s="223"/>
      <c r="Z359" s="212"/>
      <c r="AA359" s="212"/>
      <c r="AB359" s="212"/>
      <c r="AC359" s="212"/>
      <c r="AD359" s="212"/>
      <c r="AE359" s="212"/>
      <c r="AF359" s="212"/>
      <c r="AG359" s="212" t="s">
        <v>135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3" x14ac:dyDescent="0.2">
      <c r="A360" s="219"/>
      <c r="B360" s="220"/>
      <c r="C360" s="260" t="s">
        <v>467</v>
      </c>
      <c r="D360" s="245"/>
      <c r="E360" s="245"/>
      <c r="F360" s="245"/>
      <c r="G360" s="245"/>
      <c r="H360" s="223"/>
      <c r="I360" s="223"/>
      <c r="J360" s="223"/>
      <c r="K360" s="223"/>
      <c r="L360" s="223"/>
      <c r="M360" s="223"/>
      <c r="N360" s="222"/>
      <c r="O360" s="222"/>
      <c r="P360" s="222"/>
      <c r="Q360" s="222"/>
      <c r="R360" s="223"/>
      <c r="S360" s="223"/>
      <c r="T360" s="223"/>
      <c r="U360" s="223"/>
      <c r="V360" s="223"/>
      <c r="W360" s="223"/>
      <c r="X360" s="223"/>
      <c r="Y360" s="223"/>
      <c r="Z360" s="212"/>
      <c r="AA360" s="212"/>
      <c r="AB360" s="212"/>
      <c r="AC360" s="212"/>
      <c r="AD360" s="212"/>
      <c r="AE360" s="212"/>
      <c r="AF360" s="212"/>
      <c r="AG360" s="212" t="s">
        <v>135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3" x14ac:dyDescent="0.2">
      <c r="A361" s="219"/>
      <c r="B361" s="220"/>
      <c r="C361" s="260" t="s">
        <v>468</v>
      </c>
      <c r="D361" s="245"/>
      <c r="E361" s="245"/>
      <c r="F361" s="245"/>
      <c r="G361" s="245"/>
      <c r="H361" s="223"/>
      <c r="I361" s="223"/>
      <c r="J361" s="223"/>
      <c r="K361" s="223"/>
      <c r="L361" s="223"/>
      <c r="M361" s="223"/>
      <c r="N361" s="222"/>
      <c r="O361" s="222"/>
      <c r="P361" s="222"/>
      <c r="Q361" s="222"/>
      <c r="R361" s="223"/>
      <c r="S361" s="223"/>
      <c r="T361" s="223"/>
      <c r="U361" s="223"/>
      <c r="V361" s="223"/>
      <c r="W361" s="223"/>
      <c r="X361" s="223"/>
      <c r="Y361" s="223"/>
      <c r="Z361" s="212"/>
      <c r="AA361" s="212"/>
      <c r="AB361" s="212"/>
      <c r="AC361" s="212"/>
      <c r="AD361" s="212"/>
      <c r="AE361" s="212"/>
      <c r="AF361" s="212"/>
      <c r="AG361" s="212" t="s">
        <v>135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3" x14ac:dyDescent="0.2">
      <c r="A362" s="219"/>
      <c r="B362" s="220"/>
      <c r="C362" s="260" t="s">
        <v>469</v>
      </c>
      <c r="D362" s="245"/>
      <c r="E362" s="245"/>
      <c r="F362" s="245"/>
      <c r="G362" s="245"/>
      <c r="H362" s="223"/>
      <c r="I362" s="223"/>
      <c r="J362" s="223"/>
      <c r="K362" s="223"/>
      <c r="L362" s="223"/>
      <c r="M362" s="223"/>
      <c r="N362" s="222"/>
      <c r="O362" s="222"/>
      <c r="P362" s="222"/>
      <c r="Q362" s="222"/>
      <c r="R362" s="223"/>
      <c r="S362" s="223"/>
      <c r="T362" s="223"/>
      <c r="U362" s="223"/>
      <c r="V362" s="223"/>
      <c r="W362" s="223"/>
      <c r="X362" s="223"/>
      <c r="Y362" s="223"/>
      <c r="Z362" s="212"/>
      <c r="AA362" s="212"/>
      <c r="AB362" s="212"/>
      <c r="AC362" s="212"/>
      <c r="AD362" s="212"/>
      <c r="AE362" s="212"/>
      <c r="AF362" s="212"/>
      <c r="AG362" s="212" t="s">
        <v>135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2" x14ac:dyDescent="0.2">
      <c r="A363" s="219"/>
      <c r="B363" s="220"/>
      <c r="C363" s="258" t="s">
        <v>354</v>
      </c>
      <c r="D363" s="225"/>
      <c r="E363" s="226">
        <v>1</v>
      </c>
      <c r="F363" s="223"/>
      <c r="G363" s="223"/>
      <c r="H363" s="223"/>
      <c r="I363" s="223"/>
      <c r="J363" s="223"/>
      <c r="K363" s="223"/>
      <c r="L363" s="223"/>
      <c r="M363" s="223"/>
      <c r="N363" s="222"/>
      <c r="O363" s="222"/>
      <c r="P363" s="222"/>
      <c r="Q363" s="222"/>
      <c r="R363" s="223"/>
      <c r="S363" s="223"/>
      <c r="T363" s="223"/>
      <c r="U363" s="223"/>
      <c r="V363" s="223"/>
      <c r="W363" s="223"/>
      <c r="X363" s="223"/>
      <c r="Y363" s="223"/>
      <c r="Z363" s="212"/>
      <c r="AA363" s="212"/>
      <c r="AB363" s="212"/>
      <c r="AC363" s="212"/>
      <c r="AD363" s="212"/>
      <c r="AE363" s="212"/>
      <c r="AF363" s="212"/>
      <c r="AG363" s="212" t="s">
        <v>124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3" x14ac:dyDescent="0.2">
      <c r="A364" s="219"/>
      <c r="B364" s="220"/>
      <c r="C364" s="258" t="s">
        <v>355</v>
      </c>
      <c r="D364" s="225"/>
      <c r="E364" s="226">
        <v>1</v>
      </c>
      <c r="F364" s="223"/>
      <c r="G364" s="223"/>
      <c r="H364" s="223"/>
      <c r="I364" s="223"/>
      <c r="J364" s="223"/>
      <c r="K364" s="223"/>
      <c r="L364" s="223"/>
      <c r="M364" s="223"/>
      <c r="N364" s="222"/>
      <c r="O364" s="222"/>
      <c r="P364" s="222"/>
      <c r="Q364" s="222"/>
      <c r="R364" s="223"/>
      <c r="S364" s="223"/>
      <c r="T364" s="223"/>
      <c r="U364" s="223"/>
      <c r="V364" s="223"/>
      <c r="W364" s="223"/>
      <c r="X364" s="223"/>
      <c r="Y364" s="223"/>
      <c r="Z364" s="212"/>
      <c r="AA364" s="212"/>
      <c r="AB364" s="212"/>
      <c r="AC364" s="212"/>
      <c r="AD364" s="212"/>
      <c r="AE364" s="212"/>
      <c r="AF364" s="212"/>
      <c r="AG364" s="212" t="s">
        <v>124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2">
      <c r="A365" s="219"/>
      <c r="B365" s="220"/>
      <c r="C365" s="258" t="s">
        <v>356</v>
      </c>
      <c r="D365" s="225"/>
      <c r="E365" s="226">
        <v>1</v>
      </c>
      <c r="F365" s="223"/>
      <c r="G365" s="223"/>
      <c r="H365" s="223"/>
      <c r="I365" s="223"/>
      <c r="J365" s="223"/>
      <c r="K365" s="223"/>
      <c r="L365" s="223"/>
      <c r="M365" s="223"/>
      <c r="N365" s="222"/>
      <c r="O365" s="222"/>
      <c r="P365" s="222"/>
      <c r="Q365" s="222"/>
      <c r="R365" s="223"/>
      <c r="S365" s="223"/>
      <c r="T365" s="223"/>
      <c r="U365" s="223"/>
      <c r="V365" s="223"/>
      <c r="W365" s="223"/>
      <c r="X365" s="223"/>
      <c r="Y365" s="223"/>
      <c r="Z365" s="212"/>
      <c r="AA365" s="212"/>
      <c r="AB365" s="212"/>
      <c r="AC365" s="212"/>
      <c r="AD365" s="212"/>
      <c r="AE365" s="212"/>
      <c r="AF365" s="212"/>
      <c r="AG365" s="212" t="s">
        <v>124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3" x14ac:dyDescent="0.2">
      <c r="A366" s="219"/>
      <c r="B366" s="220"/>
      <c r="C366" s="258" t="s">
        <v>357</v>
      </c>
      <c r="D366" s="225"/>
      <c r="E366" s="226">
        <v>2</v>
      </c>
      <c r="F366" s="223"/>
      <c r="G366" s="223"/>
      <c r="H366" s="223"/>
      <c r="I366" s="223"/>
      <c r="J366" s="223"/>
      <c r="K366" s="223"/>
      <c r="L366" s="223"/>
      <c r="M366" s="223"/>
      <c r="N366" s="222"/>
      <c r="O366" s="222"/>
      <c r="P366" s="222"/>
      <c r="Q366" s="222"/>
      <c r="R366" s="223"/>
      <c r="S366" s="223"/>
      <c r="T366" s="223"/>
      <c r="U366" s="223"/>
      <c r="V366" s="223"/>
      <c r="W366" s="223"/>
      <c r="X366" s="223"/>
      <c r="Y366" s="223"/>
      <c r="Z366" s="212"/>
      <c r="AA366" s="212"/>
      <c r="AB366" s="212"/>
      <c r="AC366" s="212"/>
      <c r="AD366" s="212"/>
      <c r="AE366" s="212"/>
      <c r="AF366" s="212"/>
      <c r="AG366" s="212" t="s">
        <v>124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3" x14ac:dyDescent="0.2">
      <c r="A367" s="219"/>
      <c r="B367" s="220"/>
      <c r="C367" s="258" t="s">
        <v>358</v>
      </c>
      <c r="D367" s="225"/>
      <c r="E367" s="226">
        <v>1</v>
      </c>
      <c r="F367" s="223"/>
      <c r="G367" s="223"/>
      <c r="H367" s="223"/>
      <c r="I367" s="223"/>
      <c r="J367" s="223"/>
      <c r="K367" s="223"/>
      <c r="L367" s="223"/>
      <c r="M367" s="223"/>
      <c r="N367" s="222"/>
      <c r="O367" s="222"/>
      <c r="P367" s="222"/>
      <c r="Q367" s="222"/>
      <c r="R367" s="223"/>
      <c r="S367" s="223"/>
      <c r="T367" s="223"/>
      <c r="U367" s="223"/>
      <c r="V367" s="223"/>
      <c r="W367" s="223"/>
      <c r="X367" s="223"/>
      <c r="Y367" s="223"/>
      <c r="Z367" s="212"/>
      <c r="AA367" s="212"/>
      <c r="AB367" s="212"/>
      <c r="AC367" s="212"/>
      <c r="AD367" s="212"/>
      <c r="AE367" s="212"/>
      <c r="AF367" s="212"/>
      <c r="AG367" s="212" t="s">
        <v>124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">
      <c r="A368" s="219"/>
      <c r="B368" s="220"/>
      <c r="C368" s="258" t="s">
        <v>359</v>
      </c>
      <c r="D368" s="225"/>
      <c r="E368" s="226">
        <v>1</v>
      </c>
      <c r="F368" s="223"/>
      <c r="G368" s="223"/>
      <c r="H368" s="223"/>
      <c r="I368" s="223"/>
      <c r="J368" s="223"/>
      <c r="K368" s="223"/>
      <c r="L368" s="223"/>
      <c r="M368" s="223"/>
      <c r="N368" s="222"/>
      <c r="O368" s="222"/>
      <c r="P368" s="222"/>
      <c r="Q368" s="222"/>
      <c r="R368" s="223"/>
      <c r="S368" s="223"/>
      <c r="T368" s="223"/>
      <c r="U368" s="223"/>
      <c r="V368" s="223"/>
      <c r="W368" s="223"/>
      <c r="X368" s="223"/>
      <c r="Y368" s="223"/>
      <c r="Z368" s="212"/>
      <c r="AA368" s="212"/>
      <c r="AB368" s="212"/>
      <c r="AC368" s="212"/>
      <c r="AD368" s="212"/>
      <c r="AE368" s="212"/>
      <c r="AF368" s="212"/>
      <c r="AG368" s="212" t="s">
        <v>124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3" x14ac:dyDescent="0.2">
      <c r="A369" s="219"/>
      <c r="B369" s="220"/>
      <c r="C369" s="258" t="s">
        <v>360</v>
      </c>
      <c r="D369" s="225"/>
      <c r="E369" s="226">
        <v>1</v>
      </c>
      <c r="F369" s="223"/>
      <c r="G369" s="223"/>
      <c r="H369" s="223"/>
      <c r="I369" s="223"/>
      <c r="J369" s="223"/>
      <c r="K369" s="223"/>
      <c r="L369" s="223"/>
      <c r="M369" s="223"/>
      <c r="N369" s="222"/>
      <c r="O369" s="222"/>
      <c r="P369" s="222"/>
      <c r="Q369" s="222"/>
      <c r="R369" s="223"/>
      <c r="S369" s="223"/>
      <c r="T369" s="223"/>
      <c r="U369" s="223"/>
      <c r="V369" s="223"/>
      <c r="W369" s="223"/>
      <c r="X369" s="223"/>
      <c r="Y369" s="223"/>
      <c r="Z369" s="212"/>
      <c r="AA369" s="212"/>
      <c r="AB369" s="212"/>
      <c r="AC369" s="212"/>
      <c r="AD369" s="212"/>
      <c r="AE369" s="212"/>
      <c r="AF369" s="212"/>
      <c r="AG369" s="212" t="s">
        <v>124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3" x14ac:dyDescent="0.2">
      <c r="A370" s="219"/>
      <c r="B370" s="220"/>
      <c r="C370" s="258" t="s">
        <v>361</v>
      </c>
      <c r="D370" s="225"/>
      <c r="E370" s="226">
        <v>1</v>
      </c>
      <c r="F370" s="223"/>
      <c r="G370" s="223"/>
      <c r="H370" s="223"/>
      <c r="I370" s="223"/>
      <c r="J370" s="223"/>
      <c r="K370" s="223"/>
      <c r="L370" s="223"/>
      <c r="M370" s="223"/>
      <c r="N370" s="222"/>
      <c r="O370" s="222"/>
      <c r="P370" s="222"/>
      <c r="Q370" s="222"/>
      <c r="R370" s="223"/>
      <c r="S370" s="223"/>
      <c r="T370" s="223"/>
      <c r="U370" s="223"/>
      <c r="V370" s="223"/>
      <c r="W370" s="223"/>
      <c r="X370" s="223"/>
      <c r="Y370" s="223"/>
      <c r="Z370" s="212"/>
      <c r="AA370" s="212"/>
      <c r="AB370" s="212"/>
      <c r="AC370" s="212"/>
      <c r="AD370" s="212"/>
      <c r="AE370" s="212"/>
      <c r="AF370" s="212"/>
      <c r="AG370" s="212" t="s">
        <v>124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3" x14ac:dyDescent="0.2">
      <c r="A371" s="219"/>
      <c r="B371" s="220"/>
      <c r="C371" s="258" t="s">
        <v>362</v>
      </c>
      <c r="D371" s="225"/>
      <c r="E371" s="226">
        <v>1</v>
      </c>
      <c r="F371" s="223"/>
      <c r="G371" s="223"/>
      <c r="H371" s="223"/>
      <c r="I371" s="223"/>
      <c r="J371" s="223"/>
      <c r="K371" s="223"/>
      <c r="L371" s="223"/>
      <c r="M371" s="223"/>
      <c r="N371" s="222"/>
      <c r="O371" s="222"/>
      <c r="P371" s="222"/>
      <c r="Q371" s="222"/>
      <c r="R371" s="223"/>
      <c r="S371" s="223"/>
      <c r="T371" s="223"/>
      <c r="U371" s="223"/>
      <c r="V371" s="223"/>
      <c r="W371" s="223"/>
      <c r="X371" s="223"/>
      <c r="Y371" s="223"/>
      <c r="Z371" s="212"/>
      <c r="AA371" s="212"/>
      <c r="AB371" s="212"/>
      <c r="AC371" s="212"/>
      <c r="AD371" s="212"/>
      <c r="AE371" s="212"/>
      <c r="AF371" s="212"/>
      <c r="AG371" s="212" t="s">
        <v>124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35">
        <v>46</v>
      </c>
      <c r="B372" s="236" t="s">
        <v>470</v>
      </c>
      <c r="C372" s="256" t="s">
        <v>471</v>
      </c>
      <c r="D372" s="237" t="s">
        <v>149</v>
      </c>
      <c r="E372" s="238">
        <v>28</v>
      </c>
      <c r="F372" s="239"/>
      <c r="G372" s="240">
        <f>ROUND(E372*F372,2)</f>
        <v>0</v>
      </c>
      <c r="H372" s="239"/>
      <c r="I372" s="240">
        <f>ROUND(E372*H372,2)</f>
        <v>0</v>
      </c>
      <c r="J372" s="239"/>
      <c r="K372" s="240">
        <f>ROUND(E372*J372,2)</f>
        <v>0</v>
      </c>
      <c r="L372" s="240">
        <v>21</v>
      </c>
      <c r="M372" s="240">
        <f>G372*(1+L372/100)</f>
        <v>0</v>
      </c>
      <c r="N372" s="238">
        <v>7.5000000000000002E-4</v>
      </c>
      <c r="O372" s="238">
        <f>ROUND(E372*N372,2)</f>
        <v>0.02</v>
      </c>
      <c r="P372" s="238">
        <v>0</v>
      </c>
      <c r="Q372" s="238">
        <f>ROUND(E372*P372,2)</f>
        <v>0</v>
      </c>
      <c r="R372" s="240"/>
      <c r="S372" s="240" t="s">
        <v>201</v>
      </c>
      <c r="T372" s="241" t="s">
        <v>202</v>
      </c>
      <c r="U372" s="223">
        <v>0</v>
      </c>
      <c r="V372" s="223">
        <f>ROUND(E372*U372,2)</f>
        <v>0</v>
      </c>
      <c r="W372" s="223"/>
      <c r="X372" s="223" t="s">
        <v>165</v>
      </c>
      <c r="Y372" s="223" t="s">
        <v>119</v>
      </c>
      <c r="Z372" s="212"/>
      <c r="AA372" s="212"/>
      <c r="AB372" s="212"/>
      <c r="AC372" s="212"/>
      <c r="AD372" s="212"/>
      <c r="AE372" s="212"/>
      <c r="AF372" s="212"/>
      <c r="AG372" s="212" t="s">
        <v>166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2" x14ac:dyDescent="0.2">
      <c r="A373" s="219"/>
      <c r="B373" s="220"/>
      <c r="C373" s="259" t="s">
        <v>465</v>
      </c>
      <c r="D373" s="244"/>
      <c r="E373" s="244"/>
      <c r="F373" s="244"/>
      <c r="G373" s="244"/>
      <c r="H373" s="223"/>
      <c r="I373" s="223"/>
      <c r="J373" s="223"/>
      <c r="K373" s="223"/>
      <c r="L373" s="223"/>
      <c r="M373" s="223"/>
      <c r="N373" s="222"/>
      <c r="O373" s="222"/>
      <c r="P373" s="222"/>
      <c r="Q373" s="222"/>
      <c r="R373" s="223"/>
      <c r="S373" s="223"/>
      <c r="T373" s="223"/>
      <c r="U373" s="223"/>
      <c r="V373" s="223"/>
      <c r="W373" s="223"/>
      <c r="X373" s="223"/>
      <c r="Y373" s="223"/>
      <c r="Z373" s="212"/>
      <c r="AA373" s="212"/>
      <c r="AB373" s="212"/>
      <c r="AC373" s="212"/>
      <c r="AD373" s="212"/>
      <c r="AE373" s="212"/>
      <c r="AF373" s="212"/>
      <c r="AG373" s="212" t="s">
        <v>135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3" x14ac:dyDescent="0.2">
      <c r="A374" s="219"/>
      <c r="B374" s="220"/>
      <c r="C374" s="260" t="s">
        <v>466</v>
      </c>
      <c r="D374" s="245"/>
      <c r="E374" s="245"/>
      <c r="F374" s="245"/>
      <c r="G374" s="245"/>
      <c r="H374" s="223"/>
      <c r="I374" s="223"/>
      <c r="J374" s="223"/>
      <c r="K374" s="223"/>
      <c r="L374" s="223"/>
      <c r="M374" s="223"/>
      <c r="N374" s="222"/>
      <c r="O374" s="222"/>
      <c r="P374" s="222"/>
      <c r="Q374" s="222"/>
      <c r="R374" s="223"/>
      <c r="S374" s="223"/>
      <c r="T374" s="223"/>
      <c r="U374" s="223"/>
      <c r="V374" s="223"/>
      <c r="W374" s="223"/>
      <c r="X374" s="223"/>
      <c r="Y374" s="223"/>
      <c r="Z374" s="212"/>
      <c r="AA374" s="212"/>
      <c r="AB374" s="212"/>
      <c r="AC374" s="212"/>
      <c r="AD374" s="212"/>
      <c r="AE374" s="212"/>
      <c r="AF374" s="212"/>
      <c r="AG374" s="212" t="s">
        <v>135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3" x14ac:dyDescent="0.2">
      <c r="A375" s="219"/>
      <c r="B375" s="220"/>
      <c r="C375" s="260" t="s">
        <v>467</v>
      </c>
      <c r="D375" s="245"/>
      <c r="E375" s="245"/>
      <c r="F375" s="245"/>
      <c r="G375" s="245"/>
      <c r="H375" s="223"/>
      <c r="I375" s="223"/>
      <c r="J375" s="223"/>
      <c r="K375" s="223"/>
      <c r="L375" s="223"/>
      <c r="M375" s="223"/>
      <c r="N375" s="222"/>
      <c r="O375" s="222"/>
      <c r="P375" s="222"/>
      <c r="Q375" s="222"/>
      <c r="R375" s="223"/>
      <c r="S375" s="223"/>
      <c r="T375" s="223"/>
      <c r="U375" s="223"/>
      <c r="V375" s="223"/>
      <c r="W375" s="223"/>
      <c r="X375" s="223"/>
      <c r="Y375" s="223"/>
      <c r="Z375" s="212"/>
      <c r="AA375" s="212"/>
      <c r="AB375" s="212"/>
      <c r="AC375" s="212"/>
      <c r="AD375" s="212"/>
      <c r="AE375" s="212"/>
      <c r="AF375" s="212"/>
      <c r="AG375" s="212" t="s">
        <v>135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3" x14ac:dyDescent="0.2">
      <c r="A376" s="219"/>
      <c r="B376" s="220"/>
      <c r="C376" s="260" t="s">
        <v>468</v>
      </c>
      <c r="D376" s="245"/>
      <c r="E376" s="245"/>
      <c r="F376" s="245"/>
      <c r="G376" s="245"/>
      <c r="H376" s="223"/>
      <c r="I376" s="223"/>
      <c r="J376" s="223"/>
      <c r="K376" s="223"/>
      <c r="L376" s="223"/>
      <c r="M376" s="223"/>
      <c r="N376" s="222"/>
      <c r="O376" s="222"/>
      <c r="P376" s="222"/>
      <c r="Q376" s="222"/>
      <c r="R376" s="223"/>
      <c r="S376" s="223"/>
      <c r="T376" s="223"/>
      <c r="U376" s="223"/>
      <c r="V376" s="223"/>
      <c r="W376" s="223"/>
      <c r="X376" s="223"/>
      <c r="Y376" s="223"/>
      <c r="Z376" s="212"/>
      <c r="AA376" s="212"/>
      <c r="AB376" s="212"/>
      <c r="AC376" s="212"/>
      <c r="AD376" s="212"/>
      <c r="AE376" s="212"/>
      <c r="AF376" s="212"/>
      <c r="AG376" s="212" t="s">
        <v>135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3" x14ac:dyDescent="0.2">
      <c r="A377" s="219"/>
      <c r="B377" s="220"/>
      <c r="C377" s="260" t="s">
        <v>469</v>
      </c>
      <c r="D377" s="245"/>
      <c r="E377" s="245"/>
      <c r="F377" s="245"/>
      <c r="G377" s="245"/>
      <c r="H377" s="223"/>
      <c r="I377" s="223"/>
      <c r="J377" s="223"/>
      <c r="K377" s="223"/>
      <c r="L377" s="223"/>
      <c r="M377" s="223"/>
      <c r="N377" s="222"/>
      <c r="O377" s="222"/>
      <c r="P377" s="222"/>
      <c r="Q377" s="222"/>
      <c r="R377" s="223"/>
      <c r="S377" s="223"/>
      <c r="T377" s="223"/>
      <c r="U377" s="223"/>
      <c r="V377" s="223"/>
      <c r="W377" s="223"/>
      <c r="X377" s="223"/>
      <c r="Y377" s="223"/>
      <c r="Z377" s="212"/>
      <c r="AA377" s="212"/>
      <c r="AB377" s="212"/>
      <c r="AC377" s="212"/>
      <c r="AD377" s="212"/>
      <c r="AE377" s="212"/>
      <c r="AF377" s="212"/>
      <c r="AG377" s="212" t="s">
        <v>135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2" x14ac:dyDescent="0.2">
      <c r="A378" s="219"/>
      <c r="B378" s="220"/>
      <c r="C378" s="258" t="s">
        <v>472</v>
      </c>
      <c r="D378" s="225"/>
      <c r="E378" s="226">
        <v>2</v>
      </c>
      <c r="F378" s="223"/>
      <c r="G378" s="223"/>
      <c r="H378" s="223"/>
      <c r="I378" s="223"/>
      <c r="J378" s="223"/>
      <c r="K378" s="223"/>
      <c r="L378" s="223"/>
      <c r="M378" s="223"/>
      <c r="N378" s="222"/>
      <c r="O378" s="222"/>
      <c r="P378" s="222"/>
      <c r="Q378" s="222"/>
      <c r="R378" s="223"/>
      <c r="S378" s="223"/>
      <c r="T378" s="223"/>
      <c r="U378" s="223"/>
      <c r="V378" s="223"/>
      <c r="W378" s="223"/>
      <c r="X378" s="223"/>
      <c r="Y378" s="223"/>
      <c r="Z378" s="212"/>
      <c r="AA378" s="212"/>
      <c r="AB378" s="212"/>
      <c r="AC378" s="212"/>
      <c r="AD378" s="212"/>
      <c r="AE378" s="212"/>
      <c r="AF378" s="212"/>
      <c r="AG378" s="212" t="s">
        <v>124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2">
      <c r="A379" s="219"/>
      <c r="B379" s="220"/>
      <c r="C379" s="258" t="s">
        <v>473</v>
      </c>
      <c r="D379" s="225"/>
      <c r="E379" s="226">
        <v>2</v>
      </c>
      <c r="F379" s="223"/>
      <c r="G379" s="223"/>
      <c r="H379" s="223"/>
      <c r="I379" s="223"/>
      <c r="J379" s="223"/>
      <c r="K379" s="223"/>
      <c r="L379" s="223"/>
      <c r="M379" s="223"/>
      <c r="N379" s="222"/>
      <c r="O379" s="222"/>
      <c r="P379" s="222"/>
      <c r="Q379" s="222"/>
      <c r="R379" s="223"/>
      <c r="S379" s="223"/>
      <c r="T379" s="223"/>
      <c r="U379" s="223"/>
      <c r="V379" s="223"/>
      <c r="W379" s="223"/>
      <c r="X379" s="223"/>
      <c r="Y379" s="223"/>
      <c r="Z379" s="212"/>
      <c r="AA379" s="212"/>
      <c r="AB379" s="212"/>
      <c r="AC379" s="212"/>
      <c r="AD379" s="212"/>
      <c r="AE379" s="212"/>
      <c r="AF379" s="212"/>
      <c r="AG379" s="212" t="s">
        <v>124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2">
      <c r="A380" s="219"/>
      <c r="B380" s="220"/>
      <c r="C380" s="258" t="s">
        <v>474</v>
      </c>
      <c r="D380" s="225"/>
      <c r="E380" s="226">
        <v>2</v>
      </c>
      <c r="F380" s="223"/>
      <c r="G380" s="223"/>
      <c r="H380" s="223"/>
      <c r="I380" s="223"/>
      <c r="J380" s="223"/>
      <c r="K380" s="223"/>
      <c r="L380" s="223"/>
      <c r="M380" s="223"/>
      <c r="N380" s="222"/>
      <c r="O380" s="222"/>
      <c r="P380" s="222"/>
      <c r="Q380" s="222"/>
      <c r="R380" s="223"/>
      <c r="S380" s="223"/>
      <c r="T380" s="223"/>
      <c r="U380" s="223"/>
      <c r="V380" s="223"/>
      <c r="W380" s="223"/>
      <c r="X380" s="223"/>
      <c r="Y380" s="223"/>
      <c r="Z380" s="212"/>
      <c r="AA380" s="212"/>
      <c r="AB380" s="212"/>
      <c r="AC380" s="212"/>
      <c r="AD380" s="212"/>
      <c r="AE380" s="212"/>
      <c r="AF380" s="212"/>
      <c r="AG380" s="212" t="s">
        <v>124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3" x14ac:dyDescent="0.2">
      <c r="A381" s="219"/>
      <c r="B381" s="220"/>
      <c r="C381" s="258" t="s">
        <v>475</v>
      </c>
      <c r="D381" s="225"/>
      <c r="E381" s="226">
        <v>4</v>
      </c>
      <c r="F381" s="223"/>
      <c r="G381" s="223"/>
      <c r="H381" s="223"/>
      <c r="I381" s="223"/>
      <c r="J381" s="223"/>
      <c r="K381" s="223"/>
      <c r="L381" s="223"/>
      <c r="M381" s="223"/>
      <c r="N381" s="222"/>
      <c r="O381" s="222"/>
      <c r="P381" s="222"/>
      <c r="Q381" s="222"/>
      <c r="R381" s="223"/>
      <c r="S381" s="223"/>
      <c r="T381" s="223"/>
      <c r="U381" s="223"/>
      <c r="V381" s="223"/>
      <c r="W381" s="223"/>
      <c r="X381" s="223"/>
      <c r="Y381" s="223"/>
      <c r="Z381" s="212"/>
      <c r="AA381" s="212"/>
      <c r="AB381" s="212"/>
      <c r="AC381" s="212"/>
      <c r="AD381" s="212"/>
      <c r="AE381" s="212"/>
      <c r="AF381" s="212"/>
      <c r="AG381" s="212" t="s">
        <v>124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3" x14ac:dyDescent="0.2">
      <c r="A382" s="219"/>
      <c r="B382" s="220"/>
      <c r="C382" s="258" t="s">
        <v>476</v>
      </c>
      <c r="D382" s="225"/>
      <c r="E382" s="226">
        <v>2</v>
      </c>
      <c r="F382" s="223"/>
      <c r="G382" s="223"/>
      <c r="H382" s="223"/>
      <c r="I382" s="223"/>
      <c r="J382" s="223"/>
      <c r="K382" s="223"/>
      <c r="L382" s="223"/>
      <c r="M382" s="223"/>
      <c r="N382" s="222"/>
      <c r="O382" s="222"/>
      <c r="P382" s="222"/>
      <c r="Q382" s="222"/>
      <c r="R382" s="223"/>
      <c r="S382" s="223"/>
      <c r="T382" s="223"/>
      <c r="U382" s="223"/>
      <c r="V382" s="223"/>
      <c r="W382" s="223"/>
      <c r="X382" s="223"/>
      <c r="Y382" s="223"/>
      <c r="Z382" s="212"/>
      <c r="AA382" s="212"/>
      <c r="AB382" s="212"/>
      <c r="AC382" s="212"/>
      <c r="AD382" s="212"/>
      <c r="AE382" s="212"/>
      <c r="AF382" s="212"/>
      <c r="AG382" s="212" t="s">
        <v>124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3" x14ac:dyDescent="0.2">
      <c r="A383" s="219"/>
      <c r="B383" s="220"/>
      <c r="C383" s="258" t="s">
        <v>477</v>
      </c>
      <c r="D383" s="225"/>
      <c r="E383" s="226">
        <v>4</v>
      </c>
      <c r="F383" s="223"/>
      <c r="G383" s="223"/>
      <c r="H383" s="223"/>
      <c r="I383" s="223"/>
      <c r="J383" s="223"/>
      <c r="K383" s="223"/>
      <c r="L383" s="223"/>
      <c r="M383" s="223"/>
      <c r="N383" s="222"/>
      <c r="O383" s="222"/>
      <c r="P383" s="222"/>
      <c r="Q383" s="222"/>
      <c r="R383" s="223"/>
      <c r="S383" s="223"/>
      <c r="T383" s="223"/>
      <c r="U383" s="223"/>
      <c r="V383" s="223"/>
      <c r="W383" s="223"/>
      <c r="X383" s="223"/>
      <c r="Y383" s="223"/>
      <c r="Z383" s="212"/>
      <c r="AA383" s="212"/>
      <c r="AB383" s="212"/>
      <c r="AC383" s="212"/>
      <c r="AD383" s="212"/>
      <c r="AE383" s="212"/>
      <c r="AF383" s="212"/>
      <c r="AG383" s="212" t="s">
        <v>124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3" x14ac:dyDescent="0.2">
      <c r="A384" s="219"/>
      <c r="B384" s="220"/>
      <c r="C384" s="258" t="s">
        <v>478</v>
      </c>
      <c r="D384" s="225"/>
      <c r="E384" s="226">
        <v>4</v>
      </c>
      <c r="F384" s="223"/>
      <c r="G384" s="223"/>
      <c r="H384" s="223"/>
      <c r="I384" s="223"/>
      <c r="J384" s="223"/>
      <c r="K384" s="223"/>
      <c r="L384" s="223"/>
      <c r="M384" s="223"/>
      <c r="N384" s="222"/>
      <c r="O384" s="222"/>
      <c r="P384" s="222"/>
      <c r="Q384" s="222"/>
      <c r="R384" s="223"/>
      <c r="S384" s="223"/>
      <c r="T384" s="223"/>
      <c r="U384" s="223"/>
      <c r="V384" s="223"/>
      <c r="W384" s="223"/>
      <c r="X384" s="223"/>
      <c r="Y384" s="223"/>
      <c r="Z384" s="212"/>
      <c r="AA384" s="212"/>
      <c r="AB384" s="212"/>
      <c r="AC384" s="212"/>
      <c r="AD384" s="212"/>
      <c r="AE384" s="212"/>
      <c r="AF384" s="212"/>
      <c r="AG384" s="212" t="s">
        <v>124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3" x14ac:dyDescent="0.2">
      <c r="A385" s="219"/>
      <c r="B385" s="220"/>
      <c r="C385" s="258" t="s">
        <v>479</v>
      </c>
      <c r="D385" s="225"/>
      <c r="E385" s="226">
        <v>4</v>
      </c>
      <c r="F385" s="223"/>
      <c r="G385" s="223"/>
      <c r="H385" s="223"/>
      <c r="I385" s="223"/>
      <c r="J385" s="223"/>
      <c r="K385" s="223"/>
      <c r="L385" s="223"/>
      <c r="M385" s="223"/>
      <c r="N385" s="222"/>
      <c r="O385" s="222"/>
      <c r="P385" s="222"/>
      <c r="Q385" s="222"/>
      <c r="R385" s="223"/>
      <c r="S385" s="223"/>
      <c r="T385" s="223"/>
      <c r="U385" s="223"/>
      <c r="V385" s="223"/>
      <c r="W385" s="223"/>
      <c r="X385" s="223"/>
      <c r="Y385" s="223"/>
      <c r="Z385" s="212"/>
      <c r="AA385" s="212"/>
      <c r="AB385" s="212"/>
      <c r="AC385" s="212"/>
      <c r="AD385" s="212"/>
      <c r="AE385" s="212"/>
      <c r="AF385" s="212"/>
      <c r="AG385" s="212" t="s">
        <v>124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3" x14ac:dyDescent="0.2">
      <c r="A386" s="219"/>
      <c r="B386" s="220"/>
      <c r="C386" s="258" t="s">
        <v>480</v>
      </c>
      <c r="D386" s="225"/>
      <c r="E386" s="226">
        <v>4</v>
      </c>
      <c r="F386" s="223"/>
      <c r="G386" s="223"/>
      <c r="H386" s="223"/>
      <c r="I386" s="223"/>
      <c r="J386" s="223"/>
      <c r="K386" s="223"/>
      <c r="L386" s="223"/>
      <c r="M386" s="223"/>
      <c r="N386" s="222"/>
      <c r="O386" s="222"/>
      <c r="P386" s="222"/>
      <c r="Q386" s="222"/>
      <c r="R386" s="223"/>
      <c r="S386" s="223"/>
      <c r="T386" s="223"/>
      <c r="U386" s="223"/>
      <c r="V386" s="223"/>
      <c r="W386" s="223"/>
      <c r="X386" s="223"/>
      <c r="Y386" s="223"/>
      <c r="Z386" s="212"/>
      <c r="AA386" s="212"/>
      <c r="AB386" s="212"/>
      <c r="AC386" s="212"/>
      <c r="AD386" s="212"/>
      <c r="AE386" s="212"/>
      <c r="AF386" s="212"/>
      <c r="AG386" s="212" t="s">
        <v>124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x14ac:dyDescent="0.2">
      <c r="A387" s="228" t="s">
        <v>111</v>
      </c>
      <c r="B387" s="229" t="s">
        <v>77</v>
      </c>
      <c r="C387" s="255" t="s">
        <v>78</v>
      </c>
      <c r="D387" s="230"/>
      <c r="E387" s="231"/>
      <c r="F387" s="232"/>
      <c r="G387" s="232">
        <f>SUMIF(AG388:AG411,"&lt;&gt;NOR",G388:G411)</f>
        <v>0</v>
      </c>
      <c r="H387" s="232"/>
      <c r="I387" s="232">
        <f>SUM(I388:I411)</f>
        <v>0</v>
      </c>
      <c r="J387" s="232"/>
      <c r="K387" s="232">
        <f>SUM(K388:K411)</f>
        <v>0</v>
      </c>
      <c r="L387" s="232"/>
      <c r="M387" s="232">
        <f>SUM(M388:M411)</f>
        <v>0</v>
      </c>
      <c r="N387" s="231"/>
      <c r="O387" s="231">
        <f>SUM(O388:O411)</f>
        <v>0.02</v>
      </c>
      <c r="P387" s="231"/>
      <c r="Q387" s="231">
        <f>SUM(Q388:Q411)</f>
        <v>0</v>
      </c>
      <c r="R387" s="232"/>
      <c r="S387" s="232"/>
      <c r="T387" s="233"/>
      <c r="U387" s="227"/>
      <c r="V387" s="227">
        <f>SUM(V388:V411)</f>
        <v>14.39</v>
      </c>
      <c r="W387" s="227"/>
      <c r="X387" s="227"/>
      <c r="Y387" s="227"/>
      <c r="AG387" t="s">
        <v>112</v>
      </c>
    </row>
    <row r="388" spans="1:60" outlineLevel="1" x14ac:dyDescent="0.2">
      <c r="A388" s="235">
        <v>47</v>
      </c>
      <c r="B388" s="236" t="s">
        <v>481</v>
      </c>
      <c r="C388" s="256" t="s">
        <v>482</v>
      </c>
      <c r="D388" s="237" t="s">
        <v>115</v>
      </c>
      <c r="E388" s="238">
        <v>24.931999999999999</v>
      </c>
      <c r="F388" s="239"/>
      <c r="G388" s="240">
        <f>ROUND(E388*F388,2)</f>
        <v>0</v>
      </c>
      <c r="H388" s="239"/>
      <c r="I388" s="240">
        <f>ROUND(E388*H388,2)</f>
        <v>0</v>
      </c>
      <c r="J388" s="239"/>
      <c r="K388" s="240">
        <f>ROUND(E388*J388,2)</f>
        <v>0</v>
      </c>
      <c r="L388" s="240">
        <v>21</v>
      </c>
      <c r="M388" s="240">
        <f>G388*(1+L388/100)</f>
        <v>0</v>
      </c>
      <c r="N388" s="238">
        <v>3.1E-4</v>
      </c>
      <c r="O388" s="238">
        <f>ROUND(E388*N388,2)</f>
        <v>0.01</v>
      </c>
      <c r="P388" s="238">
        <v>0</v>
      </c>
      <c r="Q388" s="238">
        <f>ROUND(E388*P388,2)</f>
        <v>0</v>
      </c>
      <c r="R388" s="240" t="s">
        <v>483</v>
      </c>
      <c r="S388" s="240" t="s">
        <v>117</v>
      </c>
      <c r="T388" s="241" t="s">
        <v>117</v>
      </c>
      <c r="U388" s="223">
        <v>0.40300000000000002</v>
      </c>
      <c r="V388" s="223">
        <f>ROUND(E388*U388,2)</f>
        <v>10.050000000000001</v>
      </c>
      <c r="W388" s="223"/>
      <c r="X388" s="223" t="s">
        <v>118</v>
      </c>
      <c r="Y388" s="223" t="s">
        <v>119</v>
      </c>
      <c r="Z388" s="212"/>
      <c r="AA388" s="212"/>
      <c r="AB388" s="212"/>
      <c r="AC388" s="212"/>
      <c r="AD388" s="212"/>
      <c r="AE388" s="212"/>
      <c r="AF388" s="212"/>
      <c r="AG388" s="212" t="s">
        <v>120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2" x14ac:dyDescent="0.2">
      <c r="A389" s="219"/>
      <c r="B389" s="220"/>
      <c r="C389" s="259" t="s">
        <v>484</v>
      </c>
      <c r="D389" s="244"/>
      <c r="E389" s="244"/>
      <c r="F389" s="244"/>
      <c r="G389" s="244"/>
      <c r="H389" s="223"/>
      <c r="I389" s="223"/>
      <c r="J389" s="223"/>
      <c r="K389" s="223"/>
      <c r="L389" s="223"/>
      <c r="M389" s="223"/>
      <c r="N389" s="222"/>
      <c r="O389" s="222"/>
      <c r="P389" s="222"/>
      <c r="Q389" s="222"/>
      <c r="R389" s="223"/>
      <c r="S389" s="223"/>
      <c r="T389" s="223"/>
      <c r="U389" s="223"/>
      <c r="V389" s="223"/>
      <c r="W389" s="223"/>
      <c r="X389" s="223"/>
      <c r="Y389" s="223"/>
      <c r="Z389" s="212"/>
      <c r="AA389" s="212"/>
      <c r="AB389" s="212"/>
      <c r="AC389" s="212"/>
      <c r="AD389" s="212"/>
      <c r="AE389" s="212"/>
      <c r="AF389" s="212"/>
      <c r="AG389" s="212" t="s">
        <v>135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2" x14ac:dyDescent="0.2">
      <c r="A390" s="219"/>
      <c r="B390" s="220"/>
      <c r="C390" s="258" t="s">
        <v>485</v>
      </c>
      <c r="D390" s="225"/>
      <c r="E390" s="226">
        <v>1.3</v>
      </c>
      <c r="F390" s="223"/>
      <c r="G390" s="223"/>
      <c r="H390" s="223"/>
      <c r="I390" s="223"/>
      <c r="J390" s="223"/>
      <c r="K390" s="223"/>
      <c r="L390" s="223"/>
      <c r="M390" s="223"/>
      <c r="N390" s="222"/>
      <c r="O390" s="222"/>
      <c r="P390" s="222"/>
      <c r="Q390" s="222"/>
      <c r="R390" s="223"/>
      <c r="S390" s="223"/>
      <c r="T390" s="223"/>
      <c r="U390" s="223"/>
      <c r="V390" s="223"/>
      <c r="W390" s="223"/>
      <c r="X390" s="223"/>
      <c r="Y390" s="223"/>
      <c r="Z390" s="212"/>
      <c r="AA390" s="212"/>
      <c r="AB390" s="212"/>
      <c r="AC390" s="212"/>
      <c r="AD390" s="212"/>
      <c r="AE390" s="212"/>
      <c r="AF390" s="212"/>
      <c r="AG390" s="212" t="s">
        <v>124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3" x14ac:dyDescent="0.2">
      <c r="A391" s="219"/>
      <c r="B391" s="220"/>
      <c r="C391" s="258" t="s">
        <v>486</v>
      </c>
      <c r="D391" s="225"/>
      <c r="E391" s="226">
        <v>1.24</v>
      </c>
      <c r="F391" s="223"/>
      <c r="G391" s="223"/>
      <c r="H391" s="223"/>
      <c r="I391" s="223"/>
      <c r="J391" s="223"/>
      <c r="K391" s="223"/>
      <c r="L391" s="223"/>
      <c r="M391" s="223"/>
      <c r="N391" s="222"/>
      <c r="O391" s="222"/>
      <c r="P391" s="222"/>
      <c r="Q391" s="222"/>
      <c r="R391" s="223"/>
      <c r="S391" s="223"/>
      <c r="T391" s="223"/>
      <c r="U391" s="223"/>
      <c r="V391" s="223"/>
      <c r="W391" s="223"/>
      <c r="X391" s="223"/>
      <c r="Y391" s="223"/>
      <c r="Z391" s="212"/>
      <c r="AA391" s="212"/>
      <c r="AB391" s="212"/>
      <c r="AC391" s="212"/>
      <c r="AD391" s="212"/>
      <c r="AE391" s="212"/>
      <c r="AF391" s="212"/>
      <c r="AG391" s="212" t="s">
        <v>124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3" x14ac:dyDescent="0.2">
      <c r="A392" s="219"/>
      <c r="B392" s="220"/>
      <c r="C392" s="258" t="s">
        <v>487</v>
      </c>
      <c r="D392" s="225"/>
      <c r="E392" s="226">
        <v>4.5359999999999996</v>
      </c>
      <c r="F392" s="223"/>
      <c r="G392" s="223"/>
      <c r="H392" s="223"/>
      <c r="I392" s="223"/>
      <c r="J392" s="223"/>
      <c r="K392" s="223"/>
      <c r="L392" s="223"/>
      <c r="M392" s="223"/>
      <c r="N392" s="222"/>
      <c r="O392" s="222"/>
      <c r="P392" s="222"/>
      <c r="Q392" s="222"/>
      <c r="R392" s="223"/>
      <c r="S392" s="223"/>
      <c r="T392" s="223"/>
      <c r="U392" s="223"/>
      <c r="V392" s="223"/>
      <c r="W392" s="223"/>
      <c r="X392" s="223"/>
      <c r="Y392" s="223"/>
      <c r="Z392" s="212"/>
      <c r="AA392" s="212"/>
      <c r="AB392" s="212"/>
      <c r="AC392" s="212"/>
      <c r="AD392" s="212"/>
      <c r="AE392" s="212"/>
      <c r="AF392" s="212"/>
      <c r="AG392" s="212" t="s">
        <v>124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3" x14ac:dyDescent="0.2">
      <c r="A393" s="219"/>
      <c r="B393" s="220"/>
      <c r="C393" s="258" t="s">
        <v>488</v>
      </c>
      <c r="D393" s="225"/>
      <c r="E393" s="226">
        <v>1.24</v>
      </c>
      <c r="F393" s="223"/>
      <c r="G393" s="223"/>
      <c r="H393" s="223"/>
      <c r="I393" s="223"/>
      <c r="J393" s="223"/>
      <c r="K393" s="223"/>
      <c r="L393" s="223"/>
      <c r="M393" s="223"/>
      <c r="N393" s="222"/>
      <c r="O393" s="222"/>
      <c r="P393" s="222"/>
      <c r="Q393" s="222"/>
      <c r="R393" s="223"/>
      <c r="S393" s="223"/>
      <c r="T393" s="223"/>
      <c r="U393" s="223"/>
      <c r="V393" s="223"/>
      <c r="W393" s="223"/>
      <c r="X393" s="223"/>
      <c r="Y393" s="223"/>
      <c r="Z393" s="212"/>
      <c r="AA393" s="212"/>
      <c r="AB393" s="212"/>
      <c r="AC393" s="212"/>
      <c r="AD393" s="212"/>
      <c r="AE393" s="212"/>
      <c r="AF393" s="212"/>
      <c r="AG393" s="212" t="s">
        <v>124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2">
      <c r="A394" s="219"/>
      <c r="B394" s="220"/>
      <c r="C394" s="258" t="s">
        <v>489</v>
      </c>
      <c r="D394" s="225"/>
      <c r="E394" s="226">
        <v>4.5359999999999996</v>
      </c>
      <c r="F394" s="223"/>
      <c r="G394" s="223"/>
      <c r="H394" s="223"/>
      <c r="I394" s="223"/>
      <c r="J394" s="223"/>
      <c r="K394" s="223"/>
      <c r="L394" s="223"/>
      <c r="M394" s="223"/>
      <c r="N394" s="222"/>
      <c r="O394" s="222"/>
      <c r="P394" s="222"/>
      <c r="Q394" s="222"/>
      <c r="R394" s="223"/>
      <c r="S394" s="223"/>
      <c r="T394" s="223"/>
      <c r="U394" s="223"/>
      <c r="V394" s="223"/>
      <c r="W394" s="223"/>
      <c r="X394" s="223"/>
      <c r="Y394" s="223"/>
      <c r="Z394" s="212"/>
      <c r="AA394" s="212"/>
      <c r="AB394" s="212"/>
      <c r="AC394" s="212"/>
      <c r="AD394" s="212"/>
      <c r="AE394" s="212"/>
      <c r="AF394" s="212"/>
      <c r="AG394" s="212" t="s">
        <v>124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3" x14ac:dyDescent="0.2">
      <c r="A395" s="219"/>
      <c r="B395" s="220"/>
      <c r="C395" s="258" t="s">
        <v>490</v>
      </c>
      <c r="D395" s="225"/>
      <c r="E395" s="226">
        <v>2.48</v>
      </c>
      <c r="F395" s="223"/>
      <c r="G395" s="223"/>
      <c r="H395" s="223"/>
      <c r="I395" s="223"/>
      <c r="J395" s="223"/>
      <c r="K395" s="223"/>
      <c r="L395" s="223"/>
      <c r="M395" s="223"/>
      <c r="N395" s="222"/>
      <c r="O395" s="222"/>
      <c r="P395" s="222"/>
      <c r="Q395" s="222"/>
      <c r="R395" s="223"/>
      <c r="S395" s="223"/>
      <c r="T395" s="223"/>
      <c r="U395" s="223"/>
      <c r="V395" s="223"/>
      <c r="W395" s="223"/>
      <c r="X395" s="223"/>
      <c r="Y395" s="223"/>
      <c r="Z395" s="212"/>
      <c r="AA395" s="212"/>
      <c r="AB395" s="212"/>
      <c r="AC395" s="212"/>
      <c r="AD395" s="212"/>
      <c r="AE395" s="212"/>
      <c r="AF395" s="212"/>
      <c r="AG395" s="212" t="s">
        <v>124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3" x14ac:dyDescent="0.2">
      <c r="A396" s="219"/>
      <c r="B396" s="220"/>
      <c r="C396" s="258" t="s">
        <v>491</v>
      </c>
      <c r="D396" s="225"/>
      <c r="E396" s="226">
        <v>4.5359999999999996</v>
      </c>
      <c r="F396" s="223"/>
      <c r="G396" s="223"/>
      <c r="H396" s="223"/>
      <c r="I396" s="223"/>
      <c r="J396" s="223"/>
      <c r="K396" s="223"/>
      <c r="L396" s="223"/>
      <c r="M396" s="223"/>
      <c r="N396" s="222"/>
      <c r="O396" s="222"/>
      <c r="P396" s="222"/>
      <c r="Q396" s="222"/>
      <c r="R396" s="223"/>
      <c r="S396" s="223"/>
      <c r="T396" s="223"/>
      <c r="U396" s="223"/>
      <c r="V396" s="223"/>
      <c r="W396" s="223"/>
      <c r="X396" s="223"/>
      <c r="Y396" s="223"/>
      <c r="Z396" s="212"/>
      <c r="AA396" s="212"/>
      <c r="AB396" s="212"/>
      <c r="AC396" s="212"/>
      <c r="AD396" s="212"/>
      <c r="AE396" s="212"/>
      <c r="AF396" s="212"/>
      <c r="AG396" s="212" t="s">
        <v>124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2">
      <c r="A397" s="219"/>
      <c r="B397" s="220"/>
      <c r="C397" s="258" t="s">
        <v>492</v>
      </c>
      <c r="D397" s="225"/>
      <c r="E397" s="226">
        <v>1.44</v>
      </c>
      <c r="F397" s="223"/>
      <c r="G397" s="223"/>
      <c r="H397" s="223"/>
      <c r="I397" s="223"/>
      <c r="J397" s="223"/>
      <c r="K397" s="223"/>
      <c r="L397" s="223"/>
      <c r="M397" s="223"/>
      <c r="N397" s="222"/>
      <c r="O397" s="222"/>
      <c r="P397" s="222"/>
      <c r="Q397" s="222"/>
      <c r="R397" s="223"/>
      <c r="S397" s="223"/>
      <c r="T397" s="223"/>
      <c r="U397" s="223"/>
      <c r="V397" s="223"/>
      <c r="W397" s="223"/>
      <c r="X397" s="223"/>
      <c r="Y397" s="223"/>
      <c r="Z397" s="212"/>
      <c r="AA397" s="212"/>
      <c r="AB397" s="212"/>
      <c r="AC397" s="212"/>
      <c r="AD397" s="212"/>
      <c r="AE397" s="212"/>
      <c r="AF397" s="212"/>
      <c r="AG397" s="212" t="s">
        <v>124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2">
      <c r="A398" s="219"/>
      <c r="B398" s="220"/>
      <c r="C398" s="258" t="s">
        <v>493</v>
      </c>
      <c r="D398" s="225"/>
      <c r="E398" s="226">
        <v>3.6240000000000001</v>
      </c>
      <c r="F398" s="223"/>
      <c r="G398" s="223"/>
      <c r="H398" s="223"/>
      <c r="I398" s="223"/>
      <c r="J398" s="223"/>
      <c r="K398" s="223"/>
      <c r="L398" s="223"/>
      <c r="M398" s="223"/>
      <c r="N398" s="222"/>
      <c r="O398" s="222"/>
      <c r="P398" s="222"/>
      <c r="Q398" s="222"/>
      <c r="R398" s="223"/>
      <c r="S398" s="223"/>
      <c r="T398" s="223"/>
      <c r="U398" s="223"/>
      <c r="V398" s="223"/>
      <c r="W398" s="223"/>
      <c r="X398" s="223"/>
      <c r="Y398" s="223"/>
      <c r="Z398" s="212"/>
      <c r="AA398" s="212"/>
      <c r="AB398" s="212"/>
      <c r="AC398" s="212"/>
      <c r="AD398" s="212"/>
      <c r="AE398" s="212"/>
      <c r="AF398" s="212"/>
      <c r="AG398" s="212" t="s">
        <v>124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">
      <c r="A399" s="235">
        <v>48</v>
      </c>
      <c r="B399" s="236" t="s">
        <v>494</v>
      </c>
      <c r="C399" s="256" t="s">
        <v>495</v>
      </c>
      <c r="D399" s="237" t="s">
        <v>115</v>
      </c>
      <c r="E399" s="238">
        <v>14.167680000000001</v>
      </c>
      <c r="F399" s="239"/>
      <c r="G399" s="240">
        <f>ROUND(E399*F399,2)</f>
        <v>0</v>
      </c>
      <c r="H399" s="239"/>
      <c r="I399" s="240">
        <f>ROUND(E399*H399,2)</f>
        <v>0</v>
      </c>
      <c r="J399" s="239"/>
      <c r="K399" s="240">
        <f>ROUND(E399*J399,2)</f>
        <v>0</v>
      </c>
      <c r="L399" s="240">
        <v>21</v>
      </c>
      <c r="M399" s="240">
        <f>G399*(1+L399/100)</f>
        <v>0</v>
      </c>
      <c r="N399" s="238">
        <v>4.0999999999999999E-4</v>
      </c>
      <c r="O399" s="238">
        <f>ROUND(E399*N399,2)</f>
        <v>0.01</v>
      </c>
      <c r="P399" s="238">
        <v>0</v>
      </c>
      <c r="Q399" s="238">
        <f>ROUND(E399*P399,2)</f>
        <v>0</v>
      </c>
      <c r="R399" s="240" t="s">
        <v>483</v>
      </c>
      <c r="S399" s="240" t="s">
        <v>117</v>
      </c>
      <c r="T399" s="241" t="s">
        <v>117</v>
      </c>
      <c r="U399" s="223">
        <v>0.30599999999999999</v>
      </c>
      <c r="V399" s="223">
        <f>ROUND(E399*U399,2)</f>
        <v>4.34</v>
      </c>
      <c r="W399" s="223"/>
      <c r="X399" s="223" t="s">
        <v>118</v>
      </c>
      <c r="Y399" s="223" t="s">
        <v>119</v>
      </c>
      <c r="Z399" s="212"/>
      <c r="AA399" s="212"/>
      <c r="AB399" s="212"/>
      <c r="AC399" s="212"/>
      <c r="AD399" s="212"/>
      <c r="AE399" s="212"/>
      <c r="AF399" s="212"/>
      <c r="AG399" s="212" t="s">
        <v>120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2" x14ac:dyDescent="0.2">
      <c r="A400" s="219"/>
      <c r="B400" s="220"/>
      <c r="C400" s="257" t="s">
        <v>496</v>
      </c>
      <c r="D400" s="242"/>
      <c r="E400" s="242"/>
      <c r="F400" s="242"/>
      <c r="G400" s="242"/>
      <c r="H400" s="223"/>
      <c r="I400" s="223"/>
      <c r="J400" s="223"/>
      <c r="K400" s="223"/>
      <c r="L400" s="223"/>
      <c r="M400" s="223"/>
      <c r="N400" s="222"/>
      <c r="O400" s="222"/>
      <c r="P400" s="222"/>
      <c r="Q400" s="222"/>
      <c r="R400" s="223"/>
      <c r="S400" s="223"/>
      <c r="T400" s="223"/>
      <c r="U400" s="223"/>
      <c r="V400" s="223"/>
      <c r="W400" s="223"/>
      <c r="X400" s="223"/>
      <c r="Y400" s="223"/>
      <c r="Z400" s="212"/>
      <c r="AA400" s="212"/>
      <c r="AB400" s="212"/>
      <c r="AC400" s="212"/>
      <c r="AD400" s="212"/>
      <c r="AE400" s="212"/>
      <c r="AF400" s="212"/>
      <c r="AG400" s="212" t="s">
        <v>122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2" x14ac:dyDescent="0.2">
      <c r="A401" s="219"/>
      <c r="B401" s="220"/>
      <c r="C401" s="258" t="s">
        <v>497</v>
      </c>
      <c r="D401" s="225"/>
      <c r="E401" s="226">
        <v>0.98909999999999998</v>
      </c>
      <c r="F401" s="223"/>
      <c r="G401" s="223"/>
      <c r="H401" s="223"/>
      <c r="I401" s="223"/>
      <c r="J401" s="223"/>
      <c r="K401" s="223"/>
      <c r="L401" s="223"/>
      <c r="M401" s="223"/>
      <c r="N401" s="222"/>
      <c r="O401" s="222"/>
      <c r="P401" s="222"/>
      <c r="Q401" s="222"/>
      <c r="R401" s="223"/>
      <c r="S401" s="223"/>
      <c r="T401" s="223"/>
      <c r="U401" s="223"/>
      <c r="V401" s="223"/>
      <c r="W401" s="223"/>
      <c r="X401" s="223"/>
      <c r="Y401" s="223"/>
      <c r="Z401" s="212"/>
      <c r="AA401" s="212"/>
      <c r="AB401" s="212"/>
      <c r="AC401" s="212"/>
      <c r="AD401" s="212"/>
      <c r="AE401" s="212"/>
      <c r="AF401" s="212"/>
      <c r="AG401" s="212" t="s">
        <v>124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3" x14ac:dyDescent="0.2">
      <c r="A402" s="219"/>
      <c r="B402" s="220"/>
      <c r="C402" s="258" t="s">
        <v>498</v>
      </c>
      <c r="D402" s="225"/>
      <c r="E402" s="226">
        <v>0.90432000000000001</v>
      </c>
      <c r="F402" s="223"/>
      <c r="G402" s="223"/>
      <c r="H402" s="223"/>
      <c r="I402" s="223"/>
      <c r="J402" s="223"/>
      <c r="K402" s="223"/>
      <c r="L402" s="223"/>
      <c r="M402" s="223"/>
      <c r="N402" s="222"/>
      <c r="O402" s="222"/>
      <c r="P402" s="222"/>
      <c r="Q402" s="222"/>
      <c r="R402" s="223"/>
      <c r="S402" s="223"/>
      <c r="T402" s="223"/>
      <c r="U402" s="223"/>
      <c r="V402" s="223"/>
      <c r="W402" s="223"/>
      <c r="X402" s="223"/>
      <c r="Y402" s="223"/>
      <c r="Z402" s="212"/>
      <c r="AA402" s="212"/>
      <c r="AB402" s="212"/>
      <c r="AC402" s="212"/>
      <c r="AD402" s="212"/>
      <c r="AE402" s="212"/>
      <c r="AF402" s="212"/>
      <c r="AG402" s="212" t="s">
        <v>124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3" x14ac:dyDescent="0.2">
      <c r="A403" s="219"/>
      <c r="B403" s="220"/>
      <c r="C403" s="258" t="s">
        <v>499</v>
      </c>
      <c r="D403" s="225"/>
      <c r="E403" s="226">
        <v>1.60768</v>
      </c>
      <c r="F403" s="223"/>
      <c r="G403" s="223"/>
      <c r="H403" s="223"/>
      <c r="I403" s="223"/>
      <c r="J403" s="223"/>
      <c r="K403" s="223"/>
      <c r="L403" s="223"/>
      <c r="M403" s="223"/>
      <c r="N403" s="222"/>
      <c r="O403" s="222"/>
      <c r="P403" s="222"/>
      <c r="Q403" s="222"/>
      <c r="R403" s="223"/>
      <c r="S403" s="223"/>
      <c r="T403" s="223"/>
      <c r="U403" s="223"/>
      <c r="V403" s="223"/>
      <c r="W403" s="223"/>
      <c r="X403" s="223"/>
      <c r="Y403" s="223"/>
      <c r="Z403" s="212"/>
      <c r="AA403" s="212"/>
      <c r="AB403" s="212"/>
      <c r="AC403" s="212"/>
      <c r="AD403" s="212"/>
      <c r="AE403" s="212"/>
      <c r="AF403" s="212"/>
      <c r="AG403" s="212" t="s">
        <v>124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3" x14ac:dyDescent="0.2">
      <c r="A404" s="219"/>
      <c r="B404" s="220"/>
      <c r="C404" s="258" t="s">
        <v>500</v>
      </c>
      <c r="D404" s="225"/>
      <c r="E404" s="226">
        <v>2.512</v>
      </c>
      <c r="F404" s="223"/>
      <c r="G404" s="223"/>
      <c r="H404" s="223"/>
      <c r="I404" s="223"/>
      <c r="J404" s="223"/>
      <c r="K404" s="223"/>
      <c r="L404" s="223"/>
      <c r="M404" s="223"/>
      <c r="N404" s="222"/>
      <c r="O404" s="222"/>
      <c r="P404" s="222"/>
      <c r="Q404" s="222"/>
      <c r="R404" s="223"/>
      <c r="S404" s="223"/>
      <c r="T404" s="223"/>
      <c r="U404" s="223"/>
      <c r="V404" s="223"/>
      <c r="W404" s="223"/>
      <c r="X404" s="223"/>
      <c r="Y404" s="223"/>
      <c r="Z404" s="212"/>
      <c r="AA404" s="212"/>
      <c r="AB404" s="212"/>
      <c r="AC404" s="212"/>
      <c r="AD404" s="212"/>
      <c r="AE404" s="212"/>
      <c r="AF404" s="212"/>
      <c r="AG404" s="212" t="s">
        <v>124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3" x14ac:dyDescent="0.2">
      <c r="A405" s="219"/>
      <c r="B405" s="220"/>
      <c r="C405" s="258" t="s">
        <v>501</v>
      </c>
      <c r="D405" s="225"/>
      <c r="E405" s="226">
        <v>0.90432000000000001</v>
      </c>
      <c r="F405" s="223"/>
      <c r="G405" s="223"/>
      <c r="H405" s="223"/>
      <c r="I405" s="223"/>
      <c r="J405" s="223"/>
      <c r="K405" s="223"/>
      <c r="L405" s="223"/>
      <c r="M405" s="223"/>
      <c r="N405" s="222"/>
      <c r="O405" s="222"/>
      <c r="P405" s="222"/>
      <c r="Q405" s="222"/>
      <c r="R405" s="223"/>
      <c r="S405" s="223"/>
      <c r="T405" s="223"/>
      <c r="U405" s="223"/>
      <c r="V405" s="223"/>
      <c r="W405" s="223"/>
      <c r="X405" s="223"/>
      <c r="Y405" s="223"/>
      <c r="Z405" s="212"/>
      <c r="AA405" s="212"/>
      <c r="AB405" s="212"/>
      <c r="AC405" s="212"/>
      <c r="AD405" s="212"/>
      <c r="AE405" s="212"/>
      <c r="AF405" s="212"/>
      <c r="AG405" s="212" t="s">
        <v>124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2">
      <c r="A406" s="219"/>
      <c r="B406" s="220"/>
      <c r="C406" s="258" t="s">
        <v>502</v>
      </c>
      <c r="D406" s="225"/>
      <c r="E406" s="226">
        <v>1.60768</v>
      </c>
      <c r="F406" s="223"/>
      <c r="G406" s="223"/>
      <c r="H406" s="223"/>
      <c r="I406" s="223"/>
      <c r="J406" s="223"/>
      <c r="K406" s="223"/>
      <c r="L406" s="223"/>
      <c r="M406" s="223"/>
      <c r="N406" s="222"/>
      <c r="O406" s="222"/>
      <c r="P406" s="222"/>
      <c r="Q406" s="222"/>
      <c r="R406" s="223"/>
      <c r="S406" s="223"/>
      <c r="T406" s="223"/>
      <c r="U406" s="223"/>
      <c r="V406" s="223"/>
      <c r="W406" s="223"/>
      <c r="X406" s="223"/>
      <c r="Y406" s="223"/>
      <c r="Z406" s="212"/>
      <c r="AA406" s="212"/>
      <c r="AB406" s="212"/>
      <c r="AC406" s="212"/>
      <c r="AD406" s="212"/>
      <c r="AE406" s="212"/>
      <c r="AF406" s="212"/>
      <c r="AG406" s="212" t="s">
        <v>124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2">
      <c r="A407" s="219"/>
      <c r="B407" s="220"/>
      <c r="C407" s="258" t="s">
        <v>503</v>
      </c>
      <c r="D407" s="225"/>
      <c r="E407" s="226">
        <v>1.80864</v>
      </c>
      <c r="F407" s="223"/>
      <c r="G407" s="223"/>
      <c r="H407" s="223"/>
      <c r="I407" s="223"/>
      <c r="J407" s="223"/>
      <c r="K407" s="223"/>
      <c r="L407" s="223"/>
      <c r="M407" s="223"/>
      <c r="N407" s="222"/>
      <c r="O407" s="222"/>
      <c r="P407" s="222"/>
      <c r="Q407" s="222"/>
      <c r="R407" s="223"/>
      <c r="S407" s="223"/>
      <c r="T407" s="223"/>
      <c r="U407" s="223"/>
      <c r="V407" s="223"/>
      <c r="W407" s="223"/>
      <c r="X407" s="223"/>
      <c r="Y407" s="223"/>
      <c r="Z407" s="212"/>
      <c r="AA407" s="212"/>
      <c r="AB407" s="212"/>
      <c r="AC407" s="212"/>
      <c r="AD407" s="212"/>
      <c r="AE407" s="212"/>
      <c r="AF407" s="212"/>
      <c r="AG407" s="212" t="s">
        <v>124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3" x14ac:dyDescent="0.2">
      <c r="A408" s="219"/>
      <c r="B408" s="220"/>
      <c r="C408" s="258" t="s">
        <v>504</v>
      </c>
      <c r="D408" s="225"/>
      <c r="E408" s="226">
        <v>1.60768</v>
      </c>
      <c r="F408" s="223"/>
      <c r="G408" s="223"/>
      <c r="H408" s="223"/>
      <c r="I408" s="223"/>
      <c r="J408" s="223"/>
      <c r="K408" s="223"/>
      <c r="L408" s="223"/>
      <c r="M408" s="223"/>
      <c r="N408" s="222"/>
      <c r="O408" s="222"/>
      <c r="P408" s="222"/>
      <c r="Q408" s="222"/>
      <c r="R408" s="223"/>
      <c r="S408" s="223"/>
      <c r="T408" s="223"/>
      <c r="U408" s="223"/>
      <c r="V408" s="223"/>
      <c r="W408" s="223"/>
      <c r="X408" s="223"/>
      <c r="Y408" s="223"/>
      <c r="Z408" s="212"/>
      <c r="AA408" s="212"/>
      <c r="AB408" s="212"/>
      <c r="AC408" s="212"/>
      <c r="AD408" s="212"/>
      <c r="AE408" s="212"/>
      <c r="AF408" s="212"/>
      <c r="AG408" s="212" t="s">
        <v>124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3" x14ac:dyDescent="0.2">
      <c r="A409" s="219"/>
      <c r="B409" s="220"/>
      <c r="C409" s="258" t="s">
        <v>505</v>
      </c>
      <c r="D409" s="225"/>
      <c r="E409" s="226">
        <v>1.256</v>
      </c>
      <c r="F409" s="223"/>
      <c r="G409" s="223"/>
      <c r="H409" s="223"/>
      <c r="I409" s="223"/>
      <c r="J409" s="223"/>
      <c r="K409" s="223"/>
      <c r="L409" s="223"/>
      <c r="M409" s="223"/>
      <c r="N409" s="222"/>
      <c r="O409" s="222"/>
      <c r="P409" s="222"/>
      <c r="Q409" s="222"/>
      <c r="R409" s="223"/>
      <c r="S409" s="223"/>
      <c r="T409" s="223"/>
      <c r="U409" s="223"/>
      <c r="V409" s="223"/>
      <c r="W409" s="223"/>
      <c r="X409" s="223"/>
      <c r="Y409" s="223"/>
      <c r="Z409" s="212"/>
      <c r="AA409" s="212"/>
      <c r="AB409" s="212"/>
      <c r="AC409" s="212"/>
      <c r="AD409" s="212"/>
      <c r="AE409" s="212"/>
      <c r="AF409" s="212"/>
      <c r="AG409" s="212" t="s">
        <v>124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3" x14ac:dyDescent="0.2">
      <c r="A410" s="219"/>
      <c r="B410" s="220"/>
      <c r="C410" s="258" t="s">
        <v>506</v>
      </c>
      <c r="D410" s="225"/>
      <c r="E410" s="226">
        <v>0.4239</v>
      </c>
      <c r="F410" s="223"/>
      <c r="G410" s="223"/>
      <c r="H410" s="223"/>
      <c r="I410" s="223"/>
      <c r="J410" s="223"/>
      <c r="K410" s="223"/>
      <c r="L410" s="223"/>
      <c r="M410" s="223"/>
      <c r="N410" s="222"/>
      <c r="O410" s="222"/>
      <c r="P410" s="222"/>
      <c r="Q410" s="222"/>
      <c r="R410" s="223"/>
      <c r="S410" s="223"/>
      <c r="T410" s="223"/>
      <c r="U410" s="223"/>
      <c r="V410" s="223"/>
      <c r="W410" s="223"/>
      <c r="X410" s="223"/>
      <c r="Y410" s="223"/>
      <c r="Z410" s="212"/>
      <c r="AA410" s="212"/>
      <c r="AB410" s="212"/>
      <c r="AC410" s="212"/>
      <c r="AD410" s="212"/>
      <c r="AE410" s="212"/>
      <c r="AF410" s="212"/>
      <c r="AG410" s="212" t="s">
        <v>124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3" x14ac:dyDescent="0.2">
      <c r="A411" s="219"/>
      <c r="B411" s="220"/>
      <c r="C411" s="258" t="s">
        <v>507</v>
      </c>
      <c r="D411" s="225"/>
      <c r="E411" s="226">
        <v>0.54635999999999996</v>
      </c>
      <c r="F411" s="223"/>
      <c r="G411" s="223"/>
      <c r="H411" s="223"/>
      <c r="I411" s="223"/>
      <c r="J411" s="223"/>
      <c r="K411" s="223"/>
      <c r="L411" s="223"/>
      <c r="M411" s="223"/>
      <c r="N411" s="222"/>
      <c r="O411" s="222"/>
      <c r="P411" s="222"/>
      <c r="Q411" s="222"/>
      <c r="R411" s="223"/>
      <c r="S411" s="223"/>
      <c r="T411" s="223"/>
      <c r="U411" s="223"/>
      <c r="V411" s="223"/>
      <c r="W411" s="223"/>
      <c r="X411" s="223"/>
      <c r="Y411" s="223"/>
      <c r="Z411" s="212"/>
      <c r="AA411" s="212"/>
      <c r="AB411" s="212"/>
      <c r="AC411" s="212"/>
      <c r="AD411" s="212"/>
      <c r="AE411" s="212"/>
      <c r="AF411" s="212"/>
      <c r="AG411" s="212" t="s">
        <v>124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x14ac:dyDescent="0.2">
      <c r="A412" s="228" t="s">
        <v>111</v>
      </c>
      <c r="B412" s="229" t="s">
        <v>79</v>
      </c>
      <c r="C412" s="255" t="s">
        <v>80</v>
      </c>
      <c r="D412" s="230"/>
      <c r="E412" s="231"/>
      <c r="F412" s="232"/>
      <c r="G412" s="232">
        <f>SUMIF(AG413:AG419,"&lt;&gt;NOR",G413:G419)</f>
        <v>0</v>
      </c>
      <c r="H412" s="232"/>
      <c r="I412" s="232">
        <f>SUM(I413:I419)</f>
        <v>0</v>
      </c>
      <c r="J412" s="232"/>
      <c r="K412" s="232">
        <f>SUM(K413:K419)</f>
        <v>0</v>
      </c>
      <c r="L412" s="232"/>
      <c r="M412" s="232">
        <f>SUM(M413:M419)</f>
        <v>0</v>
      </c>
      <c r="N412" s="231"/>
      <c r="O412" s="231">
        <f>SUM(O413:O419)</f>
        <v>0</v>
      </c>
      <c r="P412" s="231"/>
      <c r="Q412" s="231">
        <f>SUM(Q413:Q419)</f>
        <v>0</v>
      </c>
      <c r="R412" s="232"/>
      <c r="S412" s="232"/>
      <c r="T412" s="233"/>
      <c r="U412" s="227"/>
      <c r="V412" s="227">
        <f>SUM(V413:V419)</f>
        <v>11.6</v>
      </c>
      <c r="W412" s="227"/>
      <c r="X412" s="227"/>
      <c r="Y412" s="227"/>
      <c r="AG412" t="s">
        <v>112</v>
      </c>
    </row>
    <row r="413" spans="1:60" outlineLevel="1" x14ac:dyDescent="0.2">
      <c r="A413" s="235">
        <v>49</v>
      </c>
      <c r="B413" s="236" t="s">
        <v>508</v>
      </c>
      <c r="C413" s="256" t="s">
        <v>509</v>
      </c>
      <c r="D413" s="237" t="s">
        <v>319</v>
      </c>
      <c r="E413" s="238">
        <v>5.8533900000000001</v>
      </c>
      <c r="F413" s="239"/>
      <c r="G413" s="240">
        <f>ROUND(E413*F413,2)</f>
        <v>0</v>
      </c>
      <c r="H413" s="239"/>
      <c r="I413" s="240">
        <f>ROUND(E413*H413,2)</f>
        <v>0</v>
      </c>
      <c r="J413" s="239"/>
      <c r="K413" s="240">
        <f>ROUND(E413*J413,2)</f>
        <v>0</v>
      </c>
      <c r="L413" s="240">
        <v>21</v>
      </c>
      <c r="M413" s="240">
        <f>G413*(1+L413/100)</f>
        <v>0</v>
      </c>
      <c r="N413" s="238">
        <v>0</v>
      </c>
      <c r="O413" s="238">
        <f>ROUND(E413*N413,2)</f>
        <v>0</v>
      </c>
      <c r="P413" s="238">
        <v>0</v>
      </c>
      <c r="Q413" s="238">
        <f>ROUND(E413*P413,2)</f>
        <v>0</v>
      </c>
      <c r="R413" s="240" t="s">
        <v>510</v>
      </c>
      <c r="S413" s="240" t="s">
        <v>117</v>
      </c>
      <c r="T413" s="241" t="s">
        <v>117</v>
      </c>
      <c r="U413" s="223">
        <v>0</v>
      </c>
      <c r="V413" s="223">
        <f>ROUND(E413*U413,2)</f>
        <v>0</v>
      </c>
      <c r="W413" s="223"/>
      <c r="X413" s="223" t="s">
        <v>511</v>
      </c>
      <c r="Y413" s="223" t="s">
        <v>119</v>
      </c>
      <c r="Z413" s="212"/>
      <c r="AA413" s="212"/>
      <c r="AB413" s="212"/>
      <c r="AC413" s="212"/>
      <c r="AD413" s="212"/>
      <c r="AE413" s="212"/>
      <c r="AF413" s="212"/>
      <c r="AG413" s="212" t="s">
        <v>512</v>
      </c>
      <c r="AH413" s="212"/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ht="22.5" outlineLevel="2" x14ac:dyDescent="0.2">
      <c r="A414" s="219"/>
      <c r="B414" s="220"/>
      <c r="C414" s="259" t="s">
        <v>513</v>
      </c>
      <c r="D414" s="244"/>
      <c r="E414" s="244"/>
      <c r="F414" s="244"/>
      <c r="G414" s="244"/>
      <c r="H414" s="223"/>
      <c r="I414" s="223"/>
      <c r="J414" s="223"/>
      <c r="K414" s="223"/>
      <c r="L414" s="223"/>
      <c r="M414" s="223"/>
      <c r="N414" s="222"/>
      <c r="O414" s="222"/>
      <c r="P414" s="222"/>
      <c r="Q414" s="222"/>
      <c r="R414" s="223"/>
      <c r="S414" s="223"/>
      <c r="T414" s="223"/>
      <c r="U414" s="223"/>
      <c r="V414" s="223"/>
      <c r="W414" s="223"/>
      <c r="X414" s="223"/>
      <c r="Y414" s="223"/>
      <c r="Z414" s="212"/>
      <c r="AA414" s="212"/>
      <c r="AB414" s="212"/>
      <c r="AC414" s="212"/>
      <c r="AD414" s="212"/>
      <c r="AE414" s="212"/>
      <c r="AF414" s="212"/>
      <c r="AG414" s="212" t="s">
        <v>135</v>
      </c>
      <c r="AH414" s="212"/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43" t="str">
        <f>C414</f>
        <v>Pro vyjádření výnosu ve prospěch zhotovitele je nutné jednotkovou cenu uvést se záporným znaménkem. (Získaná částka ponižuje náklad stavby.)</v>
      </c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">
      <c r="A415" s="235">
        <v>50</v>
      </c>
      <c r="B415" s="236" t="s">
        <v>514</v>
      </c>
      <c r="C415" s="256" t="s">
        <v>515</v>
      </c>
      <c r="D415" s="237" t="s">
        <v>319</v>
      </c>
      <c r="E415" s="238">
        <v>5.8533900000000001</v>
      </c>
      <c r="F415" s="239"/>
      <c r="G415" s="240">
        <f>ROUND(E415*F415,2)</f>
        <v>0</v>
      </c>
      <c r="H415" s="239"/>
      <c r="I415" s="240">
        <f>ROUND(E415*H415,2)</f>
        <v>0</v>
      </c>
      <c r="J415" s="239"/>
      <c r="K415" s="240">
        <f>ROUND(E415*J415,2)</f>
        <v>0</v>
      </c>
      <c r="L415" s="240">
        <v>21</v>
      </c>
      <c r="M415" s="240">
        <f>G415*(1+L415/100)</f>
        <v>0</v>
      </c>
      <c r="N415" s="238">
        <v>0</v>
      </c>
      <c r="O415" s="238">
        <f>ROUND(E415*N415,2)</f>
        <v>0</v>
      </c>
      <c r="P415" s="238">
        <v>0</v>
      </c>
      <c r="Q415" s="238">
        <f>ROUND(E415*P415,2)</f>
        <v>0</v>
      </c>
      <c r="R415" s="240" t="s">
        <v>510</v>
      </c>
      <c r="S415" s="240" t="s">
        <v>117</v>
      </c>
      <c r="T415" s="241" t="s">
        <v>117</v>
      </c>
      <c r="U415" s="223">
        <v>0.49</v>
      </c>
      <c r="V415" s="223">
        <f>ROUND(E415*U415,2)</f>
        <v>2.87</v>
      </c>
      <c r="W415" s="223"/>
      <c r="X415" s="223" t="s">
        <v>511</v>
      </c>
      <c r="Y415" s="223" t="s">
        <v>119</v>
      </c>
      <c r="Z415" s="212"/>
      <c r="AA415" s="212"/>
      <c r="AB415" s="212"/>
      <c r="AC415" s="212"/>
      <c r="AD415" s="212"/>
      <c r="AE415" s="212"/>
      <c r="AF415" s="212"/>
      <c r="AG415" s="212" t="s">
        <v>512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2" x14ac:dyDescent="0.2">
      <c r="A416" s="219"/>
      <c r="B416" s="220"/>
      <c r="C416" s="259" t="s">
        <v>516</v>
      </c>
      <c r="D416" s="244"/>
      <c r="E416" s="244"/>
      <c r="F416" s="244"/>
      <c r="G416" s="244"/>
      <c r="H416" s="223"/>
      <c r="I416" s="223"/>
      <c r="J416" s="223"/>
      <c r="K416" s="223"/>
      <c r="L416" s="223"/>
      <c r="M416" s="223"/>
      <c r="N416" s="222"/>
      <c r="O416" s="222"/>
      <c r="P416" s="222"/>
      <c r="Q416" s="222"/>
      <c r="R416" s="223"/>
      <c r="S416" s="223"/>
      <c r="T416" s="223"/>
      <c r="U416" s="223"/>
      <c r="V416" s="223"/>
      <c r="W416" s="223"/>
      <c r="X416" s="223"/>
      <c r="Y416" s="223"/>
      <c r="Z416" s="212"/>
      <c r="AA416" s="212"/>
      <c r="AB416" s="212"/>
      <c r="AC416" s="212"/>
      <c r="AD416" s="212"/>
      <c r="AE416" s="212"/>
      <c r="AF416" s="212"/>
      <c r="AG416" s="212" t="s">
        <v>135</v>
      </c>
      <c r="AH416" s="212"/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">
      <c r="A417" s="246">
        <v>51</v>
      </c>
      <c r="B417" s="247" t="s">
        <v>517</v>
      </c>
      <c r="C417" s="261" t="s">
        <v>518</v>
      </c>
      <c r="D417" s="248" t="s">
        <v>319</v>
      </c>
      <c r="E417" s="249">
        <v>58.533900000000003</v>
      </c>
      <c r="F417" s="250"/>
      <c r="G417" s="251">
        <f>ROUND(E417*F417,2)</f>
        <v>0</v>
      </c>
      <c r="H417" s="250"/>
      <c r="I417" s="251">
        <f>ROUND(E417*H417,2)</f>
        <v>0</v>
      </c>
      <c r="J417" s="250"/>
      <c r="K417" s="251">
        <f>ROUND(E417*J417,2)</f>
        <v>0</v>
      </c>
      <c r="L417" s="251">
        <v>21</v>
      </c>
      <c r="M417" s="251">
        <f>G417*(1+L417/100)</f>
        <v>0</v>
      </c>
      <c r="N417" s="249">
        <v>0</v>
      </c>
      <c r="O417" s="249">
        <f>ROUND(E417*N417,2)</f>
        <v>0</v>
      </c>
      <c r="P417" s="249">
        <v>0</v>
      </c>
      <c r="Q417" s="249">
        <f>ROUND(E417*P417,2)</f>
        <v>0</v>
      </c>
      <c r="R417" s="251" t="s">
        <v>510</v>
      </c>
      <c r="S417" s="251" t="s">
        <v>117</v>
      </c>
      <c r="T417" s="252" t="s">
        <v>117</v>
      </c>
      <c r="U417" s="223">
        <v>0</v>
      </c>
      <c r="V417" s="223">
        <f>ROUND(E417*U417,2)</f>
        <v>0</v>
      </c>
      <c r="W417" s="223"/>
      <c r="X417" s="223" t="s">
        <v>511</v>
      </c>
      <c r="Y417" s="223" t="s">
        <v>119</v>
      </c>
      <c r="Z417" s="212"/>
      <c r="AA417" s="212"/>
      <c r="AB417" s="212"/>
      <c r="AC417" s="212"/>
      <c r="AD417" s="212"/>
      <c r="AE417" s="212"/>
      <c r="AF417" s="212"/>
      <c r="AG417" s="212" t="s">
        <v>512</v>
      </c>
      <c r="AH417" s="212"/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">
      <c r="A418" s="246">
        <v>52</v>
      </c>
      <c r="B418" s="247" t="s">
        <v>519</v>
      </c>
      <c r="C418" s="261" t="s">
        <v>520</v>
      </c>
      <c r="D418" s="248" t="s">
        <v>319</v>
      </c>
      <c r="E418" s="249">
        <v>5.8533900000000001</v>
      </c>
      <c r="F418" s="250"/>
      <c r="G418" s="251">
        <f>ROUND(E418*F418,2)</f>
        <v>0</v>
      </c>
      <c r="H418" s="250"/>
      <c r="I418" s="251">
        <f>ROUND(E418*H418,2)</f>
        <v>0</v>
      </c>
      <c r="J418" s="250"/>
      <c r="K418" s="251">
        <f>ROUND(E418*J418,2)</f>
        <v>0</v>
      </c>
      <c r="L418" s="251">
        <v>21</v>
      </c>
      <c r="M418" s="251">
        <f>G418*(1+L418/100)</f>
        <v>0</v>
      </c>
      <c r="N418" s="249">
        <v>0</v>
      </c>
      <c r="O418" s="249">
        <f>ROUND(E418*N418,2)</f>
        <v>0</v>
      </c>
      <c r="P418" s="249">
        <v>0</v>
      </c>
      <c r="Q418" s="249">
        <f>ROUND(E418*P418,2)</f>
        <v>0</v>
      </c>
      <c r="R418" s="251" t="s">
        <v>510</v>
      </c>
      <c r="S418" s="251" t="s">
        <v>117</v>
      </c>
      <c r="T418" s="252" t="s">
        <v>117</v>
      </c>
      <c r="U418" s="223">
        <v>0.94199999999999995</v>
      </c>
      <c r="V418" s="223">
        <f>ROUND(E418*U418,2)</f>
        <v>5.51</v>
      </c>
      <c r="W418" s="223"/>
      <c r="X418" s="223" t="s">
        <v>511</v>
      </c>
      <c r="Y418" s="223" t="s">
        <v>119</v>
      </c>
      <c r="Z418" s="212"/>
      <c r="AA418" s="212"/>
      <c r="AB418" s="212"/>
      <c r="AC418" s="212"/>
      <c r="AD418" s="212"/>
      <c r="AE418" s="212"/>
      <c r="AF418" s="212"/>
      <c r="AG418" s="212" t="s">
        <v>512</v>
      </c>
      <c r="AH418" s="212"/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ht="22.5" outlineLevel="1" x14ac:dyDescent="0.2">
      <c r="A419" s="246">
        <v>53</v>
      </c>
      <c r="B419" s="247" t="s">
        <v>521</v>
      </c>
      <c r="C419" s="261" t="s">
        <v>522</v>
      </c>
      <c r="D419" s="248" t="s">
        <v>319</v>
      </c>
      <c r="E419" s="249">
        <v>29.266950000000001</v>
      </c>
      <c r="F419" s="250"/>
      <c r="G419" s="251">
        <f>ROUND(E419*F419,2)</f>
        <v>0</v>
      </c>
      <c r="H419" s="250"/>
      <c r="I419" s="251">
        <f>ROUND(E419*H419,2)</f>
        <v>0</v>
      </c>
      <c r="J419" s="250"/>
      <c r="K419" s="251">
        <f>ROUND(E419*J419,2)</f>
        <v>0</v>
      </c>
      <c r="L419" s="251">
        <v>21</v>
      </c>
      <c r="M419" s="251">
        <f>G419*(1+L419/100)</f>
        <v>0</v>
      </c>
      <c r="N419" s="249">
        <v>0</v>
      </c>
      <c r="O419" s="249">
        <f>ROUND(E419*N419,2)</f>
        <v>0</v>
      </c>
      <c r="P419" s="249">
        <v>0</v>
      </c>
      <c r="Q419" s="249">
        <f>ROUND(E419*P419,2)</f>
        <v>0</v>
      </c>
      <c r="R419" s="251" t="s">
        <v>510</v>
      </c>
      <c r="S419" s="251" t="s">
        <v>117</v>
      </c>
      <c r="T419" s="252" t="s">
        <v>117</v>
      </c>
      <c r="U419" s="223">
        <v>0.11</v>
      </c>
      <c r="V419" s="223">
        <f>ROUND(E419*U419,2)</f>
        <v>3.22</v>
      </c>
      <c r="W419" s="223"/>
      <c r="X419" s="223" t="s">
        <v>511</v>
      </c>
      <c r="Y419" s="223" t="s">
        <v>119</v>
      </c>
      <c r="Z419" s="212"/>
      <c r="AA419" s="212"/>
      <c r="AB419" s="212"/>
      <c r="AC419" s="212"/>
      <c r="AD419" s="212"/>
      <c r="AE419" s="212"/>
      <c r="AF419" s="212"/>
      <c r="AG419" s="212" t="s">
        <v>512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x14ac:dyDescent="0.2">
      <c r="A420" s="228" t="s">
        <v>111</v>
      </c>
      <c r="B420" s="229" t="s">
        <v>82</v>
      </c>
      <c r="C420" s="255" t="s">
        <v>28</v>
      </c>
      <c r="D420" s="230"/>
      <c r="E420" s="231"/>
      <c r="F420" s="232"/>
      <c r="G420" s="232">
        <f>SUMIF(AG421:AG443,"&lt;&gt;NOR",G421:G443)</f>
        <v>0</v>
      </c>
      <c r="H420" s="232"/>
      <c r="I420" s="232">
        <f>SUM(I421:I443)</f>
        <v>0</v>
      </c>
      <c r="J420" s="232"/>
      <c r="K420" s="232">
        <f>SUM(K421:K443)</f>
        <v>0</v>
      </c>
      <c r="L420" s="232"/>
      <c r="M420" s="232">
        <f>SUM(M421:M443)</f>
        <v>0</v>
      </c>
      <c r="N420" s="231"/>
      <c r="O420" s="231">
        <f>SUM(O421:O443)</f>
        <v>0</v>
      </c>
      <c r="P420" s="231"/>
      <c r="Q420" s="231">
        <f>SUM(Q421:Q443)</f>
        <v>0</v>
      </c>
      <c r="R420" s="232"/>
      <c r="S420" s="232"/>
      <c r="T420" s="233"/>
      <c r="U420" s="227"/>
      <c r="V420" s="227">
        <f>SUM(V421:V443)</f>
        <v>0</v>
      </c>
      <c r="W420" s="227"/>
      <c r="X420" s="227"/>
      <c r="Y420" s="227"/>
      <c r="AG420" t="s">
        <v>112</v>
      </c>
    </row>
    <row r="421" spans="1:60" outlineLevel="1" x14ac:dyDescent="0.2">
      <c r="A421" s="235">
        <v>54</v>
      </c>
      <c r="B421" s="236" t="s">
        <v>523</v>
      </c>
      <c r="C421" s="256" t="s">
        <v>524</v>
      </c>
      <c r="D421" s="237" t="s">
        <v>525</v>
      </c>
      <c r="E421" s="238">
        <v>1</v>
      </c>
      <c r="F421" s="239"/>
      <c r="G421" s="240">
        <f>ROUND(E421*F421,2)</f>
        <v>0</v>
      </c>
      <c r="H421" s="239"/>
      <c r="I421" s="240">
        <f>ROUND(E421*H421,2)</f>
        <v>0</v>
      </c>
      <c r="J421" s="239"/>
      <c r="K421" s="240">
        <f>ROUND(E421*J421,2)</f>
        <v>0</v>
      </c>
      <c r="L421" s="240">
        <v>21</v>
      </c>
      <c r="M421" s="240">
        <f>G421*(1+L421/100)</f>
        <v>0</v>
      </c>
      <c r="N421" s="238">
        <v>0</v>
      </c>
      <c r="O421" s="238">
        <f>ROUND(E421*N421,2)</f>
        <v>0</v>
      </c>
      <c r="P421" s="238">
        <v>0</v>
      </c>
      <c r="Q421" s="238">
        <f>ROUND(E421*P421,2)</f>
        <v>0</v>
      </c>
      <c r="R421" s="240"/>
      <c r="S421" s="240" t="s">
        <v>117</v>
      </c>
      <c r="T421" s="241" t="s">
        <v>202</v>
      </c>
      <c r="U421" s="223">
        <v>0</v>
      </c>
      <c r="V421" s="223">
        <f>ROUND(E421*U421,2)</f>
        <v>0</v>
      </c>
      <c r="W421" s="223"/>
      <c r="X421" s="223" t="s">
        <v>526</v>
      </c>
      <c r="Y421" s="223" t="s">
        <v>119</v>
      </c>
      <c r="Z421" s="212"/>
      <c r="AA421" s="212"/>
      <c r="AB421" s="212"/>
      <c r="AC421" s="212"/>
      <c r="AD421" s="212"/>
      <c r="AE421" s="212"/>
      <c r="AF421" s="212"/>
      <c r="AG421" s="212" t="s">
        <v>527</v>
      </c>
      <c r="AH421" s="212"/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ht="22.5" outlineLevel="2" x14ac:dyDescent="0.2">
      <c r="A422" s="219"/>
      <c r="B422" s="220"/>
      <c r="C422" s="259" t="s">
        <v>560</v>
      </c>
      <c r="D422" s="244"/>
      <c r="E422" s="244"/>
      <c r="F422" s="244"/>
      <c r="G422" s="244"/>
      <c r="H422" s="223"/>
      <c r="I422" s="223"/>
      <c r="J422" s="223"/>
      <c r="K422" s="223"/>
      <c r="L422" s="223"/>
      <c r="M422" s="223"/>
      <c r="N422" s="222"/>
      <c r="O422" s="222"/>
      <c r="P422" s="222"/>
      <c r="Q422" s="222"/>
      <c r="R422" s="223"/>
      <c r="S422" s="223"/>
      <c r="T422" s="223"/>
      <c r="U422" s="223"/>
      <c r="V422" s="223"/>
      <c r="W422" s="223"/>
      <c r="X422" s="223"/>
      <c r="Y422" s="223"/>
      <c r="Z422" s="212"/>
      <c r="AA422" s="212"/>
      <c r="AB422" s="212"/>
      <c r="AC422" s="212"/>
      <c r="AD422" s="212"/>
      <c r="AE422" s="212"/>
      <c r="AF422" s="212"/>
      <c r="AG422" s="212" t="s">
        <v>135</v>
      </c>
      <c r="AH422" s="212"/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43" t="str">
        <f>C422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422" s="212"/>
      <c r="BC422" s="212"/>
      <c r="BD422" s="212"/>
      <c r="BE422" s="212"/>
      <c r="BF422" s="212"/>
      <c r="BG422" s="212"/>
      <c r="BH422" s="212"/>
    </row>
    <row r="423" spans="1:60" outlineLevel="3" x14ac:dyDescent="0.2">
      <c r="A423" s="219"/>
      <c r="B423" s="220"/>
      <c r="C423" s="260" t="s">
        <v>528</v>
      </c>
      <c r="D423" s="245"/>
      <c r="E423" s="245"/>
      <c r="F423" s="245"/>
      <c r="G423" s="245"/>
      <c r="H423" s="223"/>
      <c r="I423" s="223"/>
      <c r="J423" s="223"/>
      <c r="K423" s="223"/>
      <c r="L423" s="223"/>
      <c r="M423" s="223"/>
      <c r="N423" s="222"/>
      <c r="O423" s="222"/>
      <c r="P423" s="222"/>
      <c r="Q423" s="222"/>
      <c r="R423" s="223"/>
      <c r="S423" s="223"/>
      <c r="T423" s="223"/>
      <c r="U423" s="223"/>
      <c r="V423" s="223"/>
      <c r="W423" s="223"/>
      <c r="X423" s="223"/>
      <c r="Y423" s="223"/>
      <c r="Z423" s="212"/>
      <c r="AA423" s="212"/>
      <c r="AB423" s="212"/>
      <c r="AC423" s="212"/>
      <c r="AD423" s="212"/>
      <c r="AE423" s="212"/>
      <c r="AF423" s="212"/>
      <c r="AG423" s="212" t="s">
        <v>135</v>
      </c>
      <c r="AH423" s="212"/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35">
        <v>55</v>
      </c>
      <c r="B424" s="236" t="s">
        <v>529</v>
      </c>
      <c r="C424" s="256" t="s">
        <v>530</v>
      </c>
      <c r="D424" s="237" t="s">
        <v>531</v>
      </c>
      <c r="E424" s="238">
        <v>1</v>
      </c>
      <c r="F424" s="239"/>
      <c r="G424" s="240">
        <f>ROUND(E424*F424,2)</f>
        <v>0</v>
      </c>
      <c r="H424" s="239"/>
      <c r="I424" s="240">
        <f>ROUND(E424*H424,2)</f>
        <v>0</v>
      </c>
      <c r="J424" s="239"/>
      <c r="K424" s="240">
        <f>ROUND(E424*J424,2)</f>
        <v>0</v>
      </c>
      <c r="L424" s="240">
        <v>21</v>
      </c>
      <c r="M424" s="240">
        <f>G424*(1+L424/100)</f>
        <v>0</v>
      </c>
      <c r="N424" s="238">
        <v>0</v>
      </c>
      <c r="O424" s="238">
        <f>ROUND(E424*N424,2)</f>
        <v>0</v>
      </c>
      <c r="P424" s="238">
        <v>0</v>
      </c>
      <c r="Q424" s="238">
        <f>ROUND(E424*P424,2)</f>
        <v>0</v>
      </c>
      <c r="R424" s="240"/>
      <c r="S424" s="240" t="s">
        <v>117</v>
      </c>
      <c r="T424" s="241" t="s">
        <v>202</v>
      </c>
      <c r="U424" s="223">
        <v>0</v>
      </c>
      <c r="V424" s="223">
        <f>ROUND(E424*U424,2)</f>
        <v>0</v>
      </c>
      <c r="W424" s="223"/>
      <c r="X424" s="223" t="s">
        <v>526</v>
      </c>
      <c r="Y424" s="223" t="s">
        <v>119</v>
      </c>
      <c r="Z424" s="212"/>
      <c r="AA424" s="212"/>
      <c r="AB424" s="212"/>
      <c r="AC424" s="212"/>
      <c r="AD424" s="212"/>
      <c r="AE424" s="212"/>
      <c r="AF424" s="212"/>
      <c r="AG424" s="212" t="s">
        <v>527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ht="22.5" outlineLevel="2" x14ac:dyDescent="0.2">
      <c r="A425" s="219"/>
      <c r="B425" s="220"/>
      <c r="C425" s="259" t="s">
        <v>532</v>
      </c>
      <c r="D425" s="244"/>
      <c r="E425" s="244"/>
      <c r="F425" s="244"/>
      <c r="G425" s="244"/>
      <c r="H425" s="223"/>
      <c r="I425" s="223"/>
      <c r="J425" s="223"/>
      <c r="K425" s="223"/>
      <c r="L425" s="223"/>
      <c r="M425" s="223"/>
      <c r="N425" s="222"/>
      <c r="O425" s="222"/>
      <c r="P425" s="222"/>
      <c r="Q425" s="222"/>
      <c r="R425" s="223"/>
      <c r="S425" s="223"/>
      <c r="T425" s="223"/>
      <c r="U425" s="223"/>
      <c r="V425" s="223"/>
      <c r="W425" s="223"/>
      <c r="X425" s="223"/>
      <c r="Y425" s="223"/>
      <c r="Z425" s="212"/>
      <c r="AA425" s="212"/>
      <c r="AB425" s="212"/>
      <c r="AC425" s="212"/>
      <c r="AD425" s="212"/>
      <c r="AE425" s="212"/>
      <c r="AF425" s="212"/>
      <c r="AG425" s="212" t="s">
        <v>135</v>
      </c>
      <c r="AH425" s="212"/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43" t="str">
        <f>C425</f>
        <v>Náplň činnosti: protokol o vytyčení s odkazem na odpovídající část platné projektové dokumentace, stabilizace a případně i signalizace vytyčeného bodu vhodným stabilizačním materiálem (trn, kolík, roxor, hřeb, mezník, ap.).</v>
      </c>
      <c r="BB425" s="212"/>
      <c r="BC425" s="212"/>
      <c r="BD425" s="212"/>
      <c r="BE425" s="212"/>
      <c r="BF425" s="212"/>
      <c r="BG425" s="212"/>
      <c r="BH425" s="212"/>
    </row>
    <row r="426" spans="1:60" outlineLevel="3" x14ac:dyDescent="0.2">
      <c r="A426" s="219"/>
      <c r="B426" s="220"/>
      <c r="C426" s="260" t="s">
        <v>561</v>
      </c>
      <c r="D426" s="245"/>
      <c r="E426" s="245"/>
      <c r="F426" s="245"/>
      <c r="G426" s="245"/>
      <c r="H426" s="223"/>
      <c r="I426" s="223"/>
      <c r="J426" s="223"/>
      <c r="K426" s="223"/>
      <c r="L426" s="223"/>
      <c r="M426" s="223"/>
      <c r="N426" s="222"/>
      <c r="O426" s="222"/>
      <c r="P426" s="222"/>
      <c r="Q426" s="222"/>
      <c r="R426" s="223"/>
      <c r="S426" s="223"/>
      <c r="T426" s="223"/>
      <c r="U426" s="223"/>
      <c r="V426" s="223"/>
      <c r="W426" s="223"/>
      <c r="X426" s="223"/>
      <c r="Y426" s="223"/>
      <c r="Z426" s="212"/>
      <c r="AA426" s="212"/>
      <c r="AB426" s="212"/>
      <c r="AC426" s="212"/>
      <c r="AD426" s="212"/>
      <c r="AE426" s="212"/>
      <c r="AF426" s="212"/>
      <c r="AG426" s="212" t="s">
        <v>135</v>
      </c>
      <c r="AH426" s="212"/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3" x14ac:dyDescent="0.2">
      <c r="A427" s="219"/>
      <c r="B427" s="220"/>
      <c r="C427" s="260" t="s">
        <v>562</v>
      </c>
      <c r="D427" s="245"/>
      <c r="E427" s="245"/>
      <c r="F427" s="245"/>
      <c r="G427" s="245"/>
      <c r="H427" s="223"/>
      <c r="I427" s="223"/>
      <c r="J427" s="223"/>
      <c r="K427" s="223"/>
      <c r="L427" s="223"/>
      <c r="M427" s="223"/>
      <c r="N427" s="222"/>
      <c r="O427" s="222"/>
      <c r="P427" s="222"/>
      <c r="Q427" s="222"/>
      <c r="R427" s="223"/>
      <c r="S427" s="223"/>
      <c r="T427" s="223"/>
      <c r="U427" s="223"/>
      <c r="V427" s="223"/>
      <c r="W427" s="223"/>
      <c r="X427" s="223"/>
      <c r="Y427" s="223"/>
      <c r="Z427" s="212"/>
      <c r="AA427" s="212"/>
      <c r="AB427" s="212"/>
      <c r="AC427" s="212"/>
      <c r="AD427" s="212"/>
      <c r="AE427" s="212"/>
      <c r="AF427" s="212"/>
      <c r="AG427" s="212" t="s">
        <v>135</v>
      </c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3" x14ac:dyDescent="0.2">
      <c r="A428" s="219"/>
      <c r="B428" s="220"/>
      <c r="C428" s="260" t="s">
        <v>563</v>
      </c>
      <c r="D428" s="245"/>
      <c r="E428" s="245"/>
      <c r="F428" s="245"/>
      <c r="G428" s="245"/>
      <c r="H428" s="223"/>
      <c r="I428" s="223"/>
      <c r="J428" s="223"/>
      <c r="K428" s="223"/>
      <c r="L428" s="223"/>
      <c r="M428" s="223"/>
      <c r="N428" s="222"/>
      <c r="O428" s="222"/>
      <c r="P428" s="222"/>
      <c r="Q428" s="222"/>
      <c r="R428" s="223"/>
      <c r="S428" s="223"/>
      <c r="T428" s="223"/>
      <c r="U428" s="223"/>
      <c r="V428" s="223"/>
      <c r="W428" s="223"/>
      <c r="X428" s="223"/>
      <c r="Y428" s="223"/>
      <c r="Z428" s="212"/>
      <c r="AA428" s="212"/>
      <c r="AB428" s="212"/>
      <c r="AC428" s="212"/>
      <c r="AD428" s="212"/>
      <c r="AE428" s="212"/>
      <c r="AF428" s="212"/>
      <c r="AG428" s="212" t="s">
        <v>135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3" x14ac:dyDescent="0.2">
      <c r="A429" s="219"/>
      <c r="B429" s="220"/>
      <c r="C429" s="260" t="s">
        <v>533</v>
      </c>
      <c r="D429" s="245"/>
      <c r="E429" s="245"/>
      <c r="F429" s="245"/>
      <c r="G429" s="245"/>
      <c r="H429" s="223"/>
      <c r="I429" s="223"/>
      <c r="J429" s="223"/>
      <c r="K429" s="223"/>
      <c r="L429" s="223"/>
      <c r="M429" s="223"/>
      <c r="N429" s="222"/>
      <c r="O429" s="222"/>
      <c r="P429" s="222"/>
      <c r="Q429" s="222"/>
      <c r="R429" s="223"/>
      <c r="S429" s="223"/>
      <c r="T429" s="223"/>
      <c r="U429" s="223"/>
      <c r="V429" s="223"/>
      <c r="W429" s="223"/>
      <c r="X429" s="223"/>
      <c r="Y429" s="223"/>
      <c r="Z429" s="212"/>
      <c r="AA429" s="212"/>
      <c r="AB429" s="212"/>
      <c r="AC429" s="212"/>
      <c r="AD429" s="212"/>
      <c r="AE429" s="212"/>
      <c r="AF429" s="212"/>
      <c r="AG429" s="212" t="s">
        <v>135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">
      <c r="A430" s="235">
        <v>56</v>
      </c>
      <c r="B430" s="236" t="s">
        <v>534</v>
      </c>
      <c r="C430" s="256" t="s">
        <v>535</v>
      </c>
      <c r="D430" s="237" t="s">
        <v>525</v>
      </c>
      <c r="E430" s="238">
        <v>1</v>
      </c>
      <c r="F430" s="239"/>
      <c r="G430" s="240">
        <f>ROUND(E430*F430,2)</f>
        <v>0</v>
      </c>
      <c r="H430" s="239"/>
      <c r="I430" s="240">
        <f>ROUND(E430*H430,2)</f>
        <v>0</v>
      </c>
      <c r="J430" s="239"/>
      <c r="K430" s="240">
        <f>ROUND(E430*J430,2)</f>
        <v>0</v>
      </c>
      <c r="L430" s="240">
        <v>21</v>
      </c>
      <c r="M430" s="240">
        <f>G430*(1+L430/100)</f>
        <v>0</v>
      </c>
      <c r="N430" s="238">
        <v>0</v>
      </c>
      <c r="O430" s="238">
        <f>ROUND(E430*N430,2)</f>
        <v>0</v>
      </c>
      <c r="P430" s="238">
        <v>0</v>
      </c>
      <c r="Q430" s="238">
        <f>ROUND(E430*P430,2)</f>
        <v>0</v>
      </c>
      <c r="R430" s="240"/>
      <c r="S430" s="240" t="s">
        <v>117</v>
      </c>
      <c r="T430" s="241" t="s">
        <v>202</v>
      </c>
      <c r="U430" s="223">
        <v>0</v>
      </c>
      <c r="V430" s="223">
        <f>ROUND(E430*U430,2)</f>
        <v>0</v>
      </c>
      <c r="W430" s="223"/>
      <c r="X430" s="223" t="s">
        <v>526</v>
      </c>
      <c r="Y430" s="223" t="s">
        <v>119</v>
      </c>
      <c r="Z430" s="212"/>
      <c r="AA430" s="212"/>
      <c r="AB430" s="212"/>
      <c r="AC430" s="212"/>
      <c r="AD430" s="212"/>
      <c r="AE430" s="212"/>
      <c r="AF430" s="212"/>
      <c r="AG430" s="212" t="s">
        <v>527</v>
      </c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2" x14ac:dyDescent="0.2">
      <c r="A431" s="219"/>
      <c r="B431" s="220"/>
      <c r="C431" s="259" t="s">
        <v>536</v>
      </c>
      <c r="D431" s="244"/>
      <c r="E431" s="244"/>
      <c r="F431" s="244"/>
      <c r="G431" s="244"/>
      <c r="H431" s="223"/>
      <c r="I431" s="223"/>
      <c r="J431" s="223"/>
      <c r="K431" s="223"/>
      <c r="L431" s="223"/>
      <c r="M431" s="223"/>
      <c r="N431" s="222"/>
      <c r="O431" s="222"/>
      <c r="P431" s="222"/>
      <c r="Q431" s="222"/>
      <c r="R431" s="223"/>
      <c r="S431" s="223"/>
      <c r="T431" s="223"/>
      <c r="U431" s="223"/>
      <c r="V431" s="223"/>
      <c r="W431" s="223"/>
      <c r="X431" s="223"/>
      <c r="Y431" s="223"/>
      <c r="Z431" s="212"/>
      <c r="AA431" s="212"/>
      <c r="AB431" s="212"/>
      <c r="AC431" s="212"/>
      <c r="AD431" s="212"/>
      <c r="AE431" s="212"/>
      <c r="AF431" s="212"/>
      <c r="AG431" s="212" t="s">
        <v>135</v>
      </c>
      <c r="AH431" s="212"/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">
      <c r="A432" s="235">
        <v>57</v>
      </c>
      <c r="B432" s="236" t="s">
        <v>537</v>
      </c>
      <c r="C432" s="256" t="s">
        <v>538</v>
      </c>
      <c r="D432" s="237" t="s">
        <v>525</v>
      </c>
      <c r="E432" s="238">
        <v>1</v>
      </c>
      <c r="F432" s="239"/>
      <c r="G432" s="240">
        <f>ROUND(E432*F432,2)</f>
        <v>0</v>
      </c>
      <c r="H432" s="239"/>
      <c r="I432" s="240">
        <f>ROUND(E432*H432,2)</f>
        <v>0</v>
      </c>
      <c r="J432" s="239"/>
      <c r="K432" s="240">
        <f>ROUND(E432*J432,2)</f>
        <v>0</v>
      </c>
      <c r="L432" s="240">
        <v>21</v>
      </c>
      <c r="M432" s="240">
        <f>G432*(1+L432/100)</f>
        <v>0</v>
      </c>
      <c r="N432" s="238">
        <v>0</v>
      </c>
      <c r="O432" s="238">
        <f>ROUND(E432*N432,2)</f>
        <v>0</v>
      </c>
      <c r="P432" s="238">
        <v>0</v>
      </c>
      <c r="Q432" s="238">
        <f>ROUND(E432*P432,2)</f>
        <v>0</v>
      </c>
      <c r="R432" s="240"/>
      <c r="S432" s="240" t="s">
        <v>117</v>
      </c>
      <c r="T432" s="241" t="s">
        <v>202</v>
      </c>
      <c r="U432" s="223">
        <v>0</v>
      </c>
      <c r="V432" s="223">
        <f>ROUND(E432*U432,2)</f>
        <v>0</v>
      </c>
      <c r="W432" s="223"/>
      <c r="X432" s="223" t="s">
        <v>526</v>
      </c>
      <c r="Y432" s="223" t="s">
        <v>119</v>
      </c>
      <c r="Z432" s="212"/>
      <c r="AA432" s="212"/>
      <c r="AB432" s="212"/>
      <c r="AC432" s="212"/>
      <c r="AD432" s="212"/>
      <c r="AE432" s="212"/>
      <c r="AF432" s="212"/>
      <c r="AG432" s="212" t="s">
        <v>527</v>
      </c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ht="33.75" outlineLevel="2" x14ac:dyDescent="0.2">
      <c r="A433" s="219"/>
      <c r="B433" s="220"/>
      <c r="C433" s="259" t="s">
        <v>539</v>
      </c>
      <c r="D433" s="244"/>
      <c r="E433" s="244"/>
      <c r="F433" s="244"/>
      <c r="G433" s="244"/>
      <c r="H433" s="223"/>
      <c r="I433" s="223"/>
      <c r="J433" s="223"/>
      <c r="K433" s="223"/>
      <c r="L433" s="223"/>
      <c r="M433" s="223"/>
      <c r="N433" s="222"/>
      <c r="O433" s="222"/>
      <c r="P433" s="222"/>
      <c r="Q433" s="222"/>
      <c r="R433" s="223"/>
      <c r="S433" s="223"/>
      <c r="T433" s="223"/>
      <c r="U433" s="223"/>
      <c r="V433" s="223"/>
      <c r="W433" s="223"/>
      <c r="X433" s="223"/>
      <c r="Y433" s="223"/>
      <c r="Z433" s="212"/>
      <c r="AA433" s="212"/>
      <c r="AB433" s="212"/>
      <c r="AC433" s="212"/>
      <c r="AD433" s="212"/>
      <c r="AE433" s="212"/>
      <c r="AF433" s="212"/>
      <c r="AG433" s="212" t="s">
        <v>135</v>
      </c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43" t="str">
        <f>C433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433" s="212"/>
      <c r="BC433" s="212"/>
      <c r="BD433" s="212"/>
      <c r="BE433" s="212"/>
      <c r="BF433" s="212"/>
      <c r="BG433" s="212"/>
      <c r="BH433" s="212"/>
    </row>
    <row r="434" spans="1:60" outlineLevel="1" x14ac:dyDescent="0.2">
      <c r="A434" s="235">
        <v>58</v>
      </c>
      <c r="B434" s="236" t="s">
        <v>540</v>
      </c>
      <c r="C434" s="256" t="s">
        <v>541</v>
      </c>
      <c r="D434" s="237" t="s">
        <v>525</v>
      </c>
      <c r="E434" s="238">
        <v>1</v>
      </c>
      <c r="F434" s="239"/>
      <c r="G434" s="240">
        <f>ROUND(E434*F434,2)</f>
        <v>0</v>
      </c>
      <c r="H434" s="239"/>
      <c r="I434" s="240">
        <f>ROUND(E434*H434,2)</f>
        <v>0</v>
      </c>
      <c r="J434" s="239"/>
      <c r="K434" s="240">
        <f>ROUND(E434*J434,2)</f>
        <v>0</v>
      </c>
      <c r="L434" s="240">
        <v>21</v>
      </c>
      <c r="M434" s="240">
        <f>G434*(1+L434/100)</f>
        <v>0</v>
      </c>
      <c r="N434" s="238">
        <v>0</v>
      </c>
      <c r="O434" s="238">
        <f>ROUND(E434*N434,2)</f>
        <v>0</v>
      </c>
      <c r="P434" s="238">
        <v>0</v>
      </c>
      <c r="Q434" s="238">
        <f>ROUND(E434*P434,2)</f>
        <v>0</v>
      </c>
      <c r="R434" s="240"/>
      <c r="S434" s="240" t="s">
        <v>117</v>
      </c>
      <c r="T434" s="241" t="s">
        <v>202</v>
      </c>
      <c r="U434" s="223">
        <v>0</v>
      </c>
      <c r="V434" s="223">
        <f>ROUND(E434*U434,2)</f>
        <v>0</v>
      </c>
      <c r="W434" s="223"/>
      <c r="X434" s="223" t="s">
        <v>526</v>
      </c>
      <c r="Y434" s="223" t="s">
        <v>119</v>
      </c>
      <c r="Z434" s="212"/>
      <c r="AA434" s="212"/>
      <c r="AB434" s="212"/>
      <c r="AC434" s="212"/>
      <c r="AD434" s="212"/>
      <c r="AE434" s="212"/>
      <c r="AF434" s="212"/>
      <c r="AG434" s="212" t="s">
        <v>527</v>
      </c>
      <c r="AH434" s="212"/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2" x14ac:dyDescent="0.2">
      <c r="A435" s="219"/>
      <c r="B435" s="220"/>
      <c r="C435" s="259" t="s">
        <v>542</v>
      </c>
      <c r="D435" s="244"/>
      <c r="E435" s="244"/>
      <c r="F435" s="244"/>
      <c r="G435" s="244"/>
      <c r="H435" s="223"/>
      <c r="I435" s="223"/>
      <c r="J435" s="223"/>
      <c r="K435" s="223"/>
      <c r="L435" s="223"/>
      <c r="M435" s="223"/>
      <c r="N435" s="222"/>
      <c r="O435" s="222"/>
      <c r="P435" s="222"/>
      <c r="Q435" s="222"/>
      <c r="R435" s="223"/>
      <c r="S435" s="223"/>
      <c r="T435" s="223"/>
      <c r="U435" s="223"/>
      <c r="V435" s="223"/>
      <c r="W435" s="223"/>
      <c r="X435" s="223"/>
      <c r="Y435" s="223"/>
      <c r="Z435" s="212"/>
      <c r="AA435" s="212"/>
      <c r="AB435" s="212"/>
      <c r="AC435" s="212"/>
      <c r="AD435" s="212"/>
      <c r="AE435" s="212"/>
      <c r="AF435" s="212"/>
      <c r="AG435" s="212" t="s">
        <v>135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">
      <c r="A436" s="235">
        <v>59</v>
      </c>
      <c r="B436" s="236" t="s">
        <v>543</v>
      </c>
      <c r="C436" s="256" t="s">
        <v>544</v>
      </c>
      <c r="D436" s="237" t="s">
        <v>525</v>
      </c>
      <c r="E436" s="238">
        <v>1</v>
      </c>
      <c r="F436" s="239"/>
      <c r="G436" s="240">
        <f>ROUND(E436*F436,2)</f>
        <v>0</v>
      </c>
      <c r="H436" s="239"/>
      <c r="I436" s="240">
        <f>ROUND(E436*H436,2)</f>
        <v>0</v>
      </c>
      <c r="J436" s="239"/>
      <c r="K436" s="240">
        <f>ROUND(E436*J436,2)</f>
        <v>0</v>
      </c>
      <c r="L436" s="240">
        <v>21</v>
      </c>
      <c r="M436" s="240">
        <f>G436*(1+L436/100)</f>
        <v>0</v>
      </c>
      <c r="N436" s="238">
        <v>0</v>
      </c>
      <c r="O436" s="238">
        <f>ROUND(E436*N436,2)</f>
        <v>0</v>
      </c>
      <c r="P436" s="238">
        <v>0</v>
      </c>
      <c r="Q436" s="238">
        <f>ROUND(E436*P436,2)</f>
        <v>0</v>
      </c>
      <c r="R436" s="240"/>
      <c r="S436" s="240" t="s">
        <v>117</v>
      </c>
      <c r="T436" s="241" t="s">
        <v>202</v>
      </c>
      <c r="U436" s="223">
        <v>0</v>
      </c>
      <c r="V436" s="223">
        <f>ROUND(E436*U436,2)</f>
        <v>0</v>
      </c>
      <c r="W436" s="223"/>
      <c r="X436" s="223" t="s">
        <v>526</v>
      </c>
      <c r="Y436" s="223" t="s">
        <v>119</v>
      </c>
      <c r="Z436" s="212"/>
      <c r="AA436" s="212"/>
      <c r="AB436" s="212"/>
      <c r="AC436" s="212"/>
      <c r="AD436" s="212"/>
      <c r="AE436" s="212"/>
      <c r="AF436" s="212"/>
      <c r="AG436" s="212" t="s">
        <v>527</v>
      </c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ht="22.5" outlineLevel="2" x14ac:dyDescent="0.2">
      <c r="A437" s="219"/>
      <c r="B437" s="220"/>
      <c r="C437" s="259" t="s">
        <v>545</v>
      </c>
      <c r="D437" s="244"/>
      <c r="E437" s="244"/>
      <c r="F437" s="244"/>
      <c r="G437" s="244"/>
      <c r="H437" s="223"/>
      <c r="I437" s="223"/>
      <c r="J437" s="223"/>
      <c r="K437" s="223"/>
      <c r="L437" s="223"/>
      <c r="M437" s="223"/>
      <c r="N437" s="222"/>
      <c r="O437" s="222"/>
      <c r="P437" s="222"/>
      <c r="Q437" s="222"/>
      <c r="R437" s="223"/>
      <c r="S437" s="223"/>
      <c r="T437" s="223"/>
      <c r="U437" s="223"/>
      <c r="V437" s="223"/>
      <c r="W437" s="223"/>
      <c r="X437" s="223"/>
      <c r="Y437" s="223"/>
      <c r="Z437" s="212"/>
      <c r="AA437" s="212"/>
      <c r="AB437" s="212"/>
      <c r="AC437" s="212"/>
      <c r="AD437" s="212"/>
      <c r="AE437" s="212"/>
      <c r="AF437" s="212"/>
      <c r="AG437" s="212" t="s">
        <v>135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43" t="str">
        <f>C437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2">
      <c r="A438" s="235">
        <v>60</v>
      </c>
      <c r="B438" s="236" t="s">
        <v>546</v>
      </c>
      <c r="C438" s="256" t="s">
        <v>547</v>
      </c>
      <c r="D438" s="237" t="s">
        <v>525</v>
      </c>
      <c r="E438" s="238">
        <v>1</v>
      </c>
      <c r="F438" s="239"/>
      <c r="G438" s="240">
        <f>ROUND(E438*F438,2)</f>
        <v>0</v>
      </c>
      <c r="H438" s="239"/>
      <c r="I438" s="240">
        <f>ROUND(E438*H438,2)</f>
        <v>0</v>
      </c>
      <c r="J438" s="239"/>
      <c r="K438" s="240">
        <f>ROUND(E438*J438,2)</f>
        <v>0</v>
      </c>
      <c r="L438" s="240">
        <v>21</v>
      </c>
      <c r="M438" s="240">
        <f>G438*(1+L438/100)</f>
        <v>0</v>
      </c>
      <c r="N438" s="238">
        <v>0</v>
      </c>
      <c r="O438" s="238">
        <f>ROUND(E438*N438,2)</f>
        <v>0</v>
      </c>
      <c r="P438" s="238">
        <v>0</v>
      </c>
      <c r="Q438" s="238">
        <f>ROUND(E438*P438,2)</f>
        <v>0</v>
      </c>
      <c r="R438" s="240"/>
      <c r="S438" s="240" t="s">
        <v>117</v>
      </c>
      <c r="T438" s="241" t="s">
        <v>202</v>
      </c>
      <c r="U438" s="223">
        <v>0</v>
      </c>
      <c r="V438" s="223">
        <f>ROUND(E438*U438,2)</f>
        <v>0</v>
      </c>
      <c r="W438" s="223"/>
      <c r="X438" s="223" t="s">
        <v>526</v>
      </c>
      <c r="Y438" s="223" t="s">
        <v>119</v>
      </c>
      <c r="Z438" s="212"/>
      <c r="AA438" s="212"/>
      <c r="AB438" s="212"/>
      <c r="AC438" s="212"/>
      <c r="AD438" s="212"/>
      <c r="AE438" s="212"/>
      <c r="AF438" s="212"/>
      <c r="AG438" s="212" t="s">
        <v>527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ht="33.75" outlineLevel="2" x14ac:dyDescent="0.2">
      <c r="A439" s="219"/>
      <c r="B439" s="220"/>
      <c r="C439" s="259" t="s">
        <v>548</v>
      </c>
      <c r="D439" s="244"/>
      <c r="E439" s="244"/>
      <c r="F439" s="244"/>
      <c r="G439" s="244"/>
      <c r="H439" s="223"/>
      <c r="I439" s="223"/>
      <c r="J439" s="223"/>
      <c r="K439" s="223"/>
      <c r="L439" s="223"/>
      <c r="M439" s="223"/>
      <c r="N439" s="222"/>
      <c r="O439" s="222"/>
      <c r="P439" s="222"/>
      <c r="Q439" s="222"/>
      <c r="R439" s="223"/>
      <c r="S439" s="223"/>
      <c r="T439" s="223"/>
      <c r="U439" s="223"/>
      <c r="V439" s="223"/>
      <c r="W439" s="223"/>
      <c r="X439" s="223"/>
      <c r="Y439" s="223"/>
      <c r="Z439" s="212"/>
      <c r="AA439" s="212"/>
      <c r="AB439" s="212"/>
      <c r="AC439" s="212"/>
      <c r="AD439" s="212"/>
      <c r="AE439" s="212"/>
      <c r="AF439" s="212"/>
      <c r="AG439" s="212" t="s">
        <v>135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43" t="str">
        <f>C439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35">
        <v>61</v>
      </c>
      <c r="B440" s="236" t="s">
        <v>549</v>
      </c>
      <c r="C440" s="256" t="s">
        <v>550</v>
      </c>
      <c r="D440" s="237" t="s">
        <v>525</v>
      </c>
      <c r="E440" s="238">
        <v>1</v>
      </c>
      <c r="F440" s="239"/>
      <c r="G440" s="240">
        <f>ROUND(E440*F440,2)</f>
        <v>0</v>
      </c>
      <c r="H440" s="239"/>
      <c r="I440" s="240">
        <f>ROUND(E440*H440,2)</f>
        <v>0</v>
      </c>
      <c r="J440" s="239"/>
      <c r="K440" s="240">
        <f>ROUND(E440*J440,2)</f>
        <v>0</v>
      </c>
      <c r="L440" s="240">
        <v>21</v>
      </c>
      <c r="M440" s="240">
        <f>G440*(1+L440/100)</f>
        <v>0</v>
      </c>
      <c r="N440" s="238">
        <v>0</v>
      </c>
      <c r="O440" s="238">
        <f>ROUND(E440*N440,2)</f>
        <v>0</v>
      </c>
      <c r="P440" s="238">
        <v>0</v>
      </c>
      <c r="Q440" s="238">
        <f>ROUND(E440*P440,2)</f>
        <v>0</v>
      </c>
      <c r="R440" s="240"/>
      <c r="S440" s="240" t="s">
        <v>117</v>
      </c>
      <c r="T440" s="241" t="s">
        <v>202</v>
      </c>
      <c r="U440" s="223">
        <v>0</v>
      </c>
      <c r="V440" s="223">
        <f>ROUND(E440*U440,2)</f>
        <v>0</v>
      </c>
      <c r="W440" s="223"/>
      <c r="X440" s="223" t="s">
        <v>526</v>
      </c>
      <c r="Y440" s="223" t="s">
        <v>119</v>
      </c>
      <c r="Z440" s="212"/>
      <c r="AA440" s="212"/>
      <c r="AB440" s="212"/>
      <c r="AC440" s="212"/>
      <c r="AD440" s="212"/>
      <c r="AE440" s="212"/>
      <c r="AF440" s="212"/>
      <c r="AG440" s="212" t="s">
        <v>527</v>
      </c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2" x14ac:dyDescent="0.2">
      <c r="A441" s="219"/>
      <c r="B441" s="220"/>
      <c r="C441" s="259" t="s">
        <v>551</v>
      </c>
      <c r="D441" s="244"/>
      <c r="E441" s="244"/>
      <c r="F441" s="244"/>
      <c r="G441" s="244"/>
      <c r="H441" s="223"/>
      <c r="I441" s="223"/>
      <c r="J441" s="223"/>
      <c r="K441" s="223"/>
      <c r="L441" s="223"/>
      <c r="M441" s="223"/>
      <c r="N441" s="222"/>
      <c r="O441" s="222"/>
      <c r="P441" s="222"/>
      <c r="Q441" s="222"/>
      <c r="R441" s="223"/>
      <c r="S441" s="223"/>
      <c r="T441" s="223"/>
      <c r="U441" s="223"/>
      <c r="V441" s="223"/>
      <c r="W441" s="223"/>
      <c r="X441" s="223"/>
      <c r="Y441" s="223"/>
      <c r="Z441" s="212"/>
      <c r="AA441" s="212"/>
      <c r="AB441" s="212"/>
      <c r="AC441" s="212"/>
      <c r="AD441" s="212"/>
      <c r="AE441" s="212"/>
      <c r="AF441" s="212"/>
      <c r="AG441" s="212" t="s">
        <v>135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43" t="str">
        <f>C441</f>
        <v>Náklady zhotovitele, které vzniknou v souvislosti s povinnostmi zhotovitele při předání a převzetí díla.</v>
      </c>
      <c r="BB441" s="212"/>
      <c r="BC441" s="212"/>
      <c r="BD441" s="212"/>
      <c r="BE441" s="212"/>
      <c r="BF441" s="212"/>
      <c r="BG441" s="212"/>
      <c r="BH441" s="212"/>
    </row>
    <row r="442" spans="1:60" outlineLevel="1" x14ac:dyDescent="0.2">
      <c r="A442" s="235">
        <v>62</v>
      </c>
      <c r="B442" s="236" t="s">
        <v>552</v>
      </c>
      <c r="C442" s="256" t="s">
        <v>553</v>
      </c>
      <c r="D442" s="237" t="s">
        <v>525</v>
      </c>
      <c r="E442" s="238">
        <v>1</v>
      </c>
      <c r="F442" s="239"/>
      <c r="G442" s="240">
        <f>ROUND(E442*F442,2)</f>
        <v>0</v>
      </c>
      <c r="H442" s="239"/>
      <c r="I442" s="240">
        <f>ROUND(E442*H442,2)</f>
        <v>0</v>
      </c>
      <c r="J442" s="239"/>
      <c r="K442" s="240">
        <f>ROUND(E442*J442,2)</f>
        <v>0</v>
      </c>
      <c r="L442" s="240">
        <v>21</v>
      </c>
      <c r="M442" s="240">
        <f>G442*(1+L442/100)</f>
        <v>0</v>
      </c>
      <c r="N442" s="238">
        <v>0</v>
      </c>
      <c r="O442" s="238">
        <f>ROUND(E442*N442,2)</f>
        <v>0</v>
      </c>
      <c r="P442" s="238">
        <v>0</v>
      </c>
      <c r="Q442" s="238">
        <f>ROUND(E442*P442,2)</f>
        <v>0</v>
      </c>
      <c r="R442" s="240"/>
      <c r="S442" s="240" t="s">
        <v>117</v>
      </c>
      <c r="T442" s="241" t="s">
        <v>202</v>
      </c>
      <c r="U442" s="223">
        <v>0</v>
      </c>
      <c r="V442" s="223">
        <f>ROUND(E442*U442,2)</f>
        <v>0</v>
      </c>
      <c r="W442" s="223"/>
      <c r="X442" s="223" t="s">
        <v>526</v>
      </c>
      <c r="Y442" s="223" t="s">
        <v>119</v>
      </c>
      <c r="Z442" s="212"/>
      <c r="AA442" s="212"/>
      <c r="AB442" s="212"/>
      <c r="AC442" s="212"/>
      <c r="AD442" s="212"/>
      <c r="AE442" s="212"/>
      <c r="AF442" s="212"/>
      <c r="AG442" s="212" t="s">
        <v>527</v>
      </c>
      <c r="AH442" s="212"/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2" x14ac:dyDescent="0.2">
      <c r="A443" s="219"/>
      <c r="B443" s="220"/>
      <c r="C443" s="259" t="s">
        <v>554</v>
      </c>
      <c r="D443" s="244"/>
      <c r="E443" s="244"/>
      <c r="F443" s="244"/>
      <c r="G443" s="244"/>
      <c r="H443" s="223"/>
      <c r="I443" s="223"/>
      <c r="J443" s="223"/>
      <c r="K443" s="223"/>
      <c r="L443" s="223"/>
      <c r="M443" s="223"/>
      <c r="N443" s="222"/>
      <c r="O443" s="222"/>
      <c r="P443" s="222"/>
      <c r="Q443" s="222"/>
      <c r="R443" s="223"/>
      <c r="S443" s="223"/>
      <c r="T443" s="223"/>
      <c r="U443" s="223"/>
      <c r="V443" s="223"/>
      <c r="W443" s="223"/>
      <c r="X443" s="223"/>
      <c r="Y443" s="223"/>
      <c r="Z443" s="212"/>
      <c r="AA443" s="212"/>
      <c r="AB443" s="212"/>
      <c r="AC443" s="212"/>
      <c r="AD443" s="212"/>
      <c r="AE443" s="212"/>
      <c r="AF443" s="212"/>
      <c r="AG443" s="212" t="s">
        <v>135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43" t="str">
        <f>C443</f>
        <v>Náklady na vyhotovení dokumentace skutečného provedení stavby a její předání objednateli v požadované formě a požadovaném počtu.</v>
      </c>
      <c r="BB443" s="212"/>
      <c r="BC443" s="212"/>
      <c r="BD443" s="212"/>
      <c r="BE443" s="212"/>
      <c r="BF443" s="212"/>
      <c r="BG443" s="212"/>
      <c r="BH443" s="212"/>
    </row>
    <row r="444" spans="1:60" x14ac:dyDescent="0.2">
      <c r="A444" s="3"/>
      <c r="B444" s="4"/>
      <c r="C444" s="264"/>
      <c r="D444" s="6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AE444">
        <v>12</v>
      </c>
      <c r="AF444">
        <v>21</v>
      </c>
      <c r="AG444" t="s">
        <v>97</v>
      </c>
    </row>
    <row r="445" spans="1:60" x14ac:dyDescent="0.2">
      <c r="A445" s="215"/>
      <c r="B445" s="216" t="s">
        <v>29</v>
      </c>
      <c r="C445" s="265"/>
      <c r="D445" s="217"/>
      <c r="E445" s="218"/>
      <c r="F445" s="218"/>
      <c r="G445" s="234">
        <f>G8+G16+G98+G144+G150+G190+G214+G217+G231+G387+G412+G420</f>
        <v>0</v>
      </c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AE445">
        <f>SUMIF(L7:L443,AE444,G7:G443)</f>
        <v>0</v>
      </c>
      <c r="AF445">
        <f>SUMIF(L7:L443,AF444,G7:G443)</f>
        <v>0</v>
      </c>
      <c r="AG445" t="s">
        <v>555</v>
      </c>
    </row>
    <row r="446" spans="1:60" x14ac:dyDescent="0.2">
      <c r="C446" s="266"/>
      <c r="D446" s="10"/>
      <c r="AG446" t="s">
        <v>564</v>
      </c>
    </row>
    <row r="447" spans="1:60" x14ac:dyDescent="0.2">
      <c r="D447" s="10"/>
    </row>
    <row r="448" spans="1:60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5Mo1NuPm22q3VslTi4EnFxDjEcpvMZocVzdAQyVfZVuyAuyprblKoCS3jPZ317WbhUCtj7TzF1KB3IQKyYxWA==" saltValue="m79UQwAvHUuDSNE0NUfjDg==" spinCount="100000" sheet="1" formatRows="0"/>
  <mergeCells count="75">
    <mergeCell ref="C439:G439"/>
    <mergeCell ref="C441:G441"/>
    <mergeCell ref="C443:G443"/>
    <mergeCell ref="C428:G428"/>
    <mergeCell ref="C429:G429"/>
    <mergeCell ref="C431:G431"/>
    <mergeCell ref="C433:G433"/>
    <mergeCell ref="C435:G435"/>
    <mergeCell ref="C437:G437"/>
    <mergeCell ref="C416:G416"/>
    <mergeCell ref="C422:G422"/>
    <mergeCell ref="C423:G423"/>
    <mergeCell ref="C425:G425"/>
    <mergeCell ref="C426:G426"/>
    <mergeCell ref="C427:G427"/>
    <mergeCell ref="C375:G375"/>
    <mergeCell ref="C376:G376"/>
    <mergeCell ref="C377:G377"/>
    <mergeCell ref="C389:G389"/>
    <mergeCell ref="C400:G400"/>
    <mergeCell ref="C414:G414"/>
    <mergeCell ref="C359:G359"/>
    <mergeCell ref="C360:G360"/>
    <mergeCell ref="C361:G361"/>
    <mergeCell ref="C362:G362"/>
    <mergeCell ref="C373:G373"/>
    <mergeCell ref="C374:G374"/>
    <mergeCell ref="C349:G349"/>
    <mergeCell ref="C350:G350"/>
    <mergeCell ref="C351:G351"/>
    <mergeCell ref="C352:G352"/>
    <mergeCell ref="C356:G356"/>
    <mergeCell ref="C358:G358"/>
    <mergeCell ref="C322:G322"/>
    <mergeCell ref="C323:G323"/>
    <mergeCell ref="C328:G328"/>
    <mergeCell ref="C329:G329"/>
    <mergeCell ref="C330:G330"/>
    <mergeCell ref="C331:G331"/>
    <mergeCell ref="C178:G178"/>
    <mergeCell ref="C179:G179"/>
    <mergeCell ref="C216:G216"/>
    <mergeCell ref="C227:G227"/>
    <mergeCell ref="C320:G320"/>
    <mergeCell ref="C321:G321"/>
    <mergeCell ref="C91:G91"/>
    <mergeCell ref="C149:G149"/>
    <mergeCell ref="C152:G152"/>
    <mergeCell ref="C175:G175"/>
    <mergeCell ref="C176:G176"/>
    <mergeCell ref="C177:G177"/>
    <mergeCell ref="C81:G81"/>
    <mergeCell ref="C82:G82"/>
    <mergeCell ref="C83:G83"/>
    <mergeCell ref="C88:G88"/>
    <mergeCell ref="C89:G89"/>
    <mergeCell ref="C90:G90"/>
    <mergeCell ref="C64:G64"/>
    <mergeCell ref="C65:G65"/>
    <mergeCell ref="C66:G66"/>
    <mergeCell ref="C78:G78"/>
    <mergeCell ref="C79:G79"/>
    <mergeCell ref="C80:G80"/>
    <mergeCell ref="C18:G18"/>
    <mergeCell ref="C19:G19"/>
    <mergeCell ref="C31:G31"/>
    <mergeCell ref="C61:G61"/>
    <mergeCell ref="C62:G62"/>
    <mergeCell ref="C63:G63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05-2025 05-2025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'05-2025 05-2025 Pol'!Názvy_tisku</vt:lpstr>
      <vt:lpstr>oadresa</vt:lpstr>
      <vt:lpstr>Stavba!Objednatel</vt:lpstr>
      <vt:lpstr>Stavba!Objekt</vt:lpstr>
      <vt:lpstr>'05-2025 05-2025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Brichta</dc:creator>
  <cp:lastModifiedBy>Petr Brichta</cp:lastModifiedBy>
  <cp:lastPrinted>2019-03-19T12:27:02Z</cp:lastPrinted>
  <dcterms:created xsi:type="dcterms:W3CDTF">2009-04-08T07:15:50Z</dcterms:created>
  <dcterms:modified xsi:type="dcterms:W3CDTF">2025-05-27T15:20:08Z</dcterms:modified>
</cp:coreProperties>
</file>